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vailabilities\2015\Week 17\"/>
    </mc:Choice>
  </mc:AlternateContent>
  <bookViews>
    <workbookView xWindow="0" yWindow="0" windowWidth="25200" windowHeight="12675"/>
  </bookViews>
  <sheets>
    <sheet name="Annuals" sheetId="1" r:id="rId1"/>
  </sheets>
  <definedNames>
    <definedName name="_xlnm.Print_Area" localSheetId="0">Annuals!$A$1:$G$775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6" i="1" l="1"/>
  <c r="B736" i="1"/>
  <c r="C353" i="1"/>
  <c r="C352" i="1"/>
  <c r="G378" i="1" l="1"/>
  <c r="C617" i="1" l="1"/>
  <c r="G690" i="1"/>
  <c r="G689" i="1"/>
  <c r="B774" i="1" l="1"/>
  <c r="C774" i="1"/>
  <c r="C636" i="1"/>
  <c r="B773" i="1" s="1"/>
  <c r="G616" i="1"/>
  <c r="B771" i="1"/>
  <c r="C511" i="1"/>
  <c r="B769" i="1" s="1"/>
  <c r="C506" i="1"/>
  <c r="C507" i="1" s="1"/>
  <c r="C768" i="1" s="1"/>
  <c r="C493" i="1"/>
  <c r="B767" i="1" s="1"/>
  <c r="C470" i="1"/>
  <c r="C471" i="1" s="1"/>
  <c r="C766" i="1" s="1"/>
  <c r="G464" i="1"/>
  <c r="G465" i="1" s="1"/>
  <c r="C770" i="1" s="1"/>
  <c r="G454" i="1"/>
  <c r="B765" i="1" s="1"/>
  <c r="C439" i="1"/>
  <c r="C440" i="1" s="1"/>
  <c r="C764" i="1" s="1"/>
  <c r="C404" i="1"/>
  <c r="B759" i="1" s="1"/>
  <c r="C397" i="1"/>
  <c r="C398" i="1" s="1"/>
  <c r="C758" i="1" s="1"/>
  <c r="C392" i="1"/>
  <c r="B757" i="1" s="1"/>
  <c r="G389" i="1"/>
  <c r="B763" i="1" s="1"/>
  <c r="C387" i="1"/>
  <c r="C388" i="1" s="1"/>
  <c r="C756" i="1" s="1"/>
  <c r="C381" i="1"/>
  <c r="B755" i="1" s="1"/>
  <c r="G377" i="1"/>
  <c r="C762" i="1" s="1"/>
  <c r="C374" i="1"/>
  <c r="C375" i="1" s="1"/>
  <c r="C754" i="1" s="1"/>
  <c r="G371" i="1"/>
  <c r="B761" i="1" s="1"/>
  <c r="C368" i="1"/>
  <c r="B753" i="1" s="1"/>
  <c r="G366" i="1"/>
  <c r="G367" i="1" s="1"/>
  <c r="C760" i="1" s="1"/>
  <c r="C363" i="1"/>
  <c r="C364" i="1" s="1"/>
  <c r="C752" i="1" s="1"/>
  <c r="C358" i="1"/>
  <c r="B751" i="1" s="1"/>
  <c r="G350" i="1"/>
  <c r="G351" i="1" s="1"/>
  <c r="C750" i="1" s="1"/>
  <c r="C347" i="1"/>
  <c r="B747" i="1" s="1"/>
  <c r="C335" i="1"/>
  <c r="C336" i="1" s="1"/>
  <c r="C746" i="1" s="1"/>
  <c r="C329" i="1"/>
  <c r="B745" i="1" s="1"/>
  <c r="C324" i="1"/>
  <c r="C744" i="1" s="1"/>
  <c r="C323" i="1"/>
  <c r="B744" i="1" s="1"/>
  <c r="C317" i="1"/>
  <c r="B743" i="1" s="1"/>
  <c r="C311" i="1"/>
  <c r="C312" i="1" s="1"/>
  <c r="C742" i="1" s="1"/>
  <c r="G310" i="1"/>
  <c r="B749" i="1" s="1"/>
  <c r="G305" i="1"/>
  <c r="G306" i="1" s="1"/>
  <c r="C748" i="1" s="1"/>
  <c r="C305" i="1"/>
  <c r="C306" i="1" s="1"/>
  <c r="C741" i="1" s="1"/>
  <c r="G297" i="1"/>
  <c r="G298" i="1" s="1"/>
  <c r="C740" i="1" s="1"/>
  <c r="G292" i="1"/>
  <c r="B739" i="1" s="1"/>
  <c r="G279" i="1"/>
  <c r="G280" i="1" s="1"/>
  <c r="C738" i="1" s="1"/>
  <c r="G257" i="1"/>
  <c r="B737" i="1" s="1"/>
  <c r="C246" i="1"/>
  <c r="C247" i="1" s="1"/>
  <c r="C733" i="1" s="1"/>
  <c r="G225" i="1"/>
  <c r="G226" i="1" s="1"/>
  <c r="C735" i="1" s="1"/>
  <c r="C214" i="1"/>
  <c r="B732" i="1" s="1"/>
  <c r="G204" i="1"/>
  <c r="B734" i="1" s="1"/>
  <c r="C165" i="1"/>
  <c r="C166" i="1" s="1"/>
  <c r="C731" i="1" s="1"/>
  <c r="C75" i="1"/>
  <c r="B730" i="1" s="1"/>
  <c r="C65" i="1"/>
  <c r="C66" i="1" s="1"/>
  <c r="C729" i="1" s="1"/>
  <c r="G617" i="1" l="1"/>
  <c r="C772" i="1" s="1"/>
  <c r="B742" i="1"/>
  <c r="B748" i="1"/>
  <c r="B758" i="1"/>
  <c r="B731" i="1"/>
  <c r="B733" i="1"/>
  <c r="B750" i="1"/>
  <c r="B764" i="1"/>
  <c r="B738" i="1"/>
  <c r="B752" i="1"/>
  <c r="B770" i="1"/>
  <c r="B729" i="1"/>
  <c r="B740" i="1"/>
  <c r="B746" i="1"/>
  <c r="B754" i="1"/>
  <c r="B772" i="1"/>
  <c r="B741" i="1"/>
  <c r="C215" i="1"/>
  <c r="C732" i="1" s="1"/>
  <c r="C369" i="1"/>
  <c r="C753" i="1" s="1"/>
  <c r="C382" i="1"/>
  <c r="C755" i="1" s="1"/>
  <c r="G390" i="1"/>
  <c r="C763" i="1" s="1"/>
  <c r="C494" i="1"/>
  <c r="C767" i="1" s="1"/>
  <c r="C512" i="1"/>
  <c r="C769" i="1" s="1"/>
  <c r="B735" i="1"/>
  <c r="B756" i="1"/>
  <c r="B760" i="1"/>
  <c r="B762" i="1"/>
  <c r="B766" i="1"/>
  <c r="B768" i="1"/>
  <c r="C76" i="1"/>
  <c r="C730" i="1" s="1"/>
  <c r="G205" i="1"/>
  <c r="C734" i="1" s="1"/>
  <c r="G258" i="1"/>
  <c r="C737" i="1" s="1"/>
  <c r="G293" i="1"/>
  <c r="C739" i="1" s="1"/>
  <c r="C318" i="1"/>
  <c r="C743" i="1" s="1"/>
  <c r="C330" i="1"/>
  <c r="C745" i="1" s="1"/>
  <c r="C348" i="1"/>
  <c r="C747" i="1" s="1"/>
  <c r="C359" i="1"/>
  <c r="C751" i="1" s="1"/>
  <c r="G372" i="1"/>
  <c r="C761" i="1" s="1"/>
  <c r="C393" i="1"/>
  <c r="C757" i="1" s="1"/>
  <c r="C405" i="1"/>
  <c r="C759" i="1" s="1"/>
  <c r="G455" i="1"/>
  <c r="C765" i="1" s="1"/>
  <c r="C618" i="1"/>
  <c r="C771" i="1" s="1"/>
  <c r="C637" i="1"/>
  <c r="C773" i="1" s="1"/>
  <c r="G311" i="1"/>
  <c r="C749" i="1" s="1"/>
  <c r="C775" i="1" l="1"/>
</calcChain>
</file>

<file path=xl/sharedStrings.xml><?xml version="1.0" encoding="utf-8"?>
<sst xmlns="http://schemas.openxmlformats.org/spreadsheetml/2006/main" count="1516" uniqueCount="1018">
  <si>
    <t>AVAILABILITY</t>
  </si>
  <si>
    <t>8952 Tyler Street - Zeeland, Michigan</t>
  </si>
  <si>
    <t>Phone: 616.875.7211 or 888.231.3736</t>
  </si>
  <si>
    <t>Fax: 616.875.7132</t>
  </si>
  <si>
    <t>Website: www.meadowridgeinc.com</t>
  </si>
  <si>
    <t xml:space="preserve">          Customer Name:</t>
  </si>
  <si>
    <t xml:space="preserve">          Contact &amp; Phone:</t>
  </si>
  <si>
    <t xml:space="preserve">          Order Date:</t>
  </si>
  <si>
    <t xml:space="preserve">          # Pages:</t>
  </si>
  <si>
    <t xml:space="preserve">          Delivery or Pickup?</t>
  </si>
  <si>
    <t xml:space="preserve">          Requested Day:</t>
  </si>
  <si>
    <t xml:space="preserve">          Notes:</t>
  </si>
  <si>
    <t>POTS</t>
  </si>
  <si>
    <r>
      <t xml:space="preserve">3.5" ACCENT PLANTS 12PK </t>
    </r>
    <r>
      <rPr>
        <sz val="10"/>
        <rFont val="Arial Narrow"/>
        <family val="2"/>
      </rPr>
      <t xml:space="preserve"> (10/shelf - 70/rack)</t>
    </r>
  </si>
  <si>
    <r>
      <t xml:space="preserve">4.5" GARDEN EXCLUSIVES 10PK  </t>
    </r>
    <r>
      <rPr>
        <sz val="10"/>
        <rFont val="Arial Narrow"/>
        <family val="2"/>
      </rPr>
      <t>(9/shelf - 63/rack)</t>
    </r>
  </si>
  <si>
    <t>Variety</t>
  </si>
  <si>
    <t>Avail</t>
  </si>
  <si>
    <t>Order</t>
  </si>
  <si>
    <t>Alternanthera Burgundy Threadleaf</t>
  </si>
  <si>
    <t>Begonia Dragon Wing Pink</t>
  </si>
  <si>
    <t>Alternanthera Little Ruby</t>
  </si>
  <si>
    <t>Begonia Dragon Wing Red</t>
  </si>
  <si>
    <t>Alternanthera Party Time</t>
  </si>
  <si>
    <t>Begonia Gryphon</t>
  </si>
  <si>
    <t>Alternanthera True Yellow</t>
  </si>
  <si>
    <t>Begonia Hiemalis Amstel Dark Pink</t>
  </si>
  <si>
    <t>Creeping Charlie</t>
  </si>
  <si>
    <t>Begonia Hiemalis Amstel Light Pink</t>
  </si>
  <si>
    <t>Dichondra Silver Falls</t>
  </si>
  <si>
    <t>Begonia Hiemalis Amstel Orange</t>
  </si>
  <si>
    <t>Dorotheanthus Mezoo Trailing Red</t>
  </si>
  <si>
    <t>Begonia Hiemalis Amstel Orange Yellow</t>
  </si>
  <si>
    <t>English Ivy Glacier</t>
  </si>
  <si>
    <t>Begonia Hiemalis Amstel Red</t>
  </si>
  <si>
    <t>English Ivy Gold Child</t>
  </si>
  <si>
    <t>Begonia Hiemalis Amstel White</t>
  </si>
  <si>
    <t>English Ivy Green</t>
  </si>
  <si>
    <t>Begonia Hiemalis Amstel Yellow</t>
  </si>
  <si>
    <t>English Ivy Needlepoint</t>
  </si>
  <si>
    <t>Begonia Rex Jurassic Green Streak</t>
  </si>
  <si>
    <t>German Ivy</t>
  </si>
  <si>
    <t>Begonia Rex Jurassic Pink Shades</t>
  </si>
  <si>
    <t>Icicles (Helichrysum)</t>
  </si>
  <si>
    <t>Begonia Rex Jurassic Silver Point</t>
  </si>
  <si>
    <t>Iresine Blazin' Lime</t>
  </si>
  <si>
    <t>Begonia Rex Jurassic Silver Swirl</t>
  </si>
  <si>
    <t>Iresine Blazin' Rose</t>
  </si>
  <si>
    <t>Begonia Rex Jurassic Watermelon</t>
  </si>
  <si>
    <t>Iresine Purple Lady</t>
  </si>
  <si>
    <t>Begonia Sparks Will Fly</t>
  </si>
  <si>
    <t>Lamium Golden Anniversary</t>
  </si>
  <si>
    <t>Brachyscome Radiant Magenta</t>
  </si>
  <si>
    <t>Lamium Herman's Pride</t>
  </si>
  <si>
    <t>Calibrachoa Aloha Grape Cartwheel</t>
  </si>
  <si>
    <t>Lamium Red Nancy</t>
  </si>
  <si>
    <t>Calibrachoa Aloha Kona Tiki Soft Pink</t>
  </si>
  <si>
    <t>Lamium White Nancy</t>
  </si>
  <si>
    <t>Calibrachoa Aloha Midnight Purple</t>
  </si>
  <si>
    <t>Lysimachia Goldilocks</t>
  </si>
  <si>
    <t>Calibrachoa Aloha Tiki Lychee</t>
  </si>
  <si>
    <t>Lysimachia Variegated Lemon</t>
  </si>
  <si>
    <t>Calibrachoa Cabaret White</t>
  </si>
  <si>
    <t>Spider Plant</t>
  </si>
  <si>
    <t>Calibrachoa Hula Cherry</t>
  </si>
  <si>
    <t>Spike</t>
  </si>
  <si>
    <t>Calibrachoa Hula Godiva</t>
  </si>
  <si>
    <t>Sprengeri</t>
  </si>
  <si>
    <t>Calibrachoa MiniFamous Orange</t>
  </si>
  <si>
    <t>Vinca Vine Maculata</t>
  </si>
  <si>
    <t>Calibrachoa Neo MiniFamous Orange Red Eye</t>
  </si>
  <si>
    <t>Vinca Vine Variegated</t>
  </si>
  <si>
    <t>Calibrachoa Neo MiniFamous Violet Eye</t>
  </si>
  <si>
    <t>Vinca Vine Wojo's Gem</t>
  </si>
  <si>
    <t>Calibrachoa MiniFamous Db. Amethyst</t>
  </si>
  <si>
    <t>Wandering Jew Purple</t>
  </si>
  <si>
    <t>Calibrachoa MiniFamous Db. Blue</t>
  </si>
  <si>
    <t>Total 3.5" Accent Plant 12 packs</t>
  </si>
  <si>
    <t>Calibrachoa MiniFamous Db. Chiffon</t>
  </si>
  <si>
    <t># Racks</t>
  </si>
  <si>
    <t>Calibrachoa MiniFamous Db. Deep Yellow</t>
  </si>
  <si>
    <t>Calibrachoa MiniFamous Db. Magenta</t>
  </si>
  <si>
    <t>Calibrachoa MiniFamous Db. Pink</t>
  </si>
  <si>
    <t>Calibrachoa MiniFamous Db. Purple</t>
  </si>
  <si>
    <t>Red</t>
  </si>
  <si>
    <t>Calibrachoa MiniFamous Db. White</t>
  </si>
  <si>
    <t>Rose</t>
  </si>
  <si>
    <t>Carnation Oscar Cherry+Velvet</t>
  </si>
  <si>
    <t>Salmon</t>
  </si>
  <si>
    <t>Carnation Oscar Pink</t>
  </si>
  <si>
    <t>Violet</t>
  </si>
  <si>
    <t>Carnation Oscar Pink+Purple</t>
  </si>
  <si>
    <t>White</t>
  </si>
  <si>
    <t>Carnation SuperTrouper Butterfly Dk Red</t>
  </si>
  <si>
    <t>Total 4" Seed Geranium 10 packs</t>
  </si>
  <si>
    <t>Carnation SuperTrouper Lilac on Purple</t>
  </si>
  <si>
    <t>Carnation SuperTrouper Magenta+White</t>
  </si>
  <si>
    <t>Carnation SuperTrouper Orange</t>
  </si>
  <si>
    <t>Carnation SuperTrouper Purple</t>
  </si>
  <si>
    <t>Angelonia Archangel Pink</t>
  </si>
  <si>
    <t>Coleus Electric Lime</t>
  </si>
  <si>
    <t>Angelonia Archangel Purple</t>
  </si>
  <si>
    <t>Coleus Henna</t>
  </si>
  <si>
    <t>Angelonia Archangel Raspberry</t>
  </si>
  <si>
    <t>Coleus Honey Crisp</t>
  </si>
  <si>
    <t>Angelonia Archangel White</t>
  </si>
  <si>
    <t>Coleus Kong Mosaic</t>
  </si>
  <si>
    <t>Bacopa Scopia Gulliver Double Indigo</t>
  </si>
  <si>
    <t>Coleus Kong Red</t>
  </si>
  <si>
    <t>Bacopa Scopia Gulliver Great Pink Ring</t>
  </si>
  <si>
    <t>Coleus Kong Rose</t>
  </si>
  <si>
    <t>Bacopa Scopia Gulliver White</t>
  </si>
  <si>
    <t>Coleus Red Head</t>
  </si>
  <si>
    <t>Coleus Wasabi</t>
  </si>
  <si>
    <t>Ipomoea Sweet Caroline Bronze</t>
  </si>
  <si>
    <t>Cosmos Cosmic Orange</t>
  </si>
  <si>
    <t>Ipomoea Sweet Caroline Green Yellow</t>
  </si>
  <si>
    <t>Cosmos Cosmic Yellow</t>
  </si>
  <si>
    <t>Ipomoea Sweet Caroline Sweetheart Lt Green</t>
  </si>
  <si>
    <t>Cosmos Sonata Pink</t>
  </si>
  <si>
    <t>Ipomoea Sweet Caroline Sweetheart Purple</t>
  </si>
  <si>
    <t>Cosmos Sonata White</t>
  </si>
  <si>
    <t>Ipomoea Sweet Caroline Sweetheart Red</t>
  </si>
  <si>
    <t>Crossandra Orange Marmalade</t>
  </si>
  <si>
    <t>Ipomoea Tricolor</t>
  </si>
  <si>
    <t>Cuphea Alysson Heather (Mexicana)</t>
  </si>
  <si>
    <t>Lantana Bandana Pink</t>
  </si>
  <si>
    <t>Cuphea Vienco Lavender</t>
  </si>
  <si>
    <t>Lantana Bandana Red</t>
  </si>
  <si>
    <t>Dahlia Dahlinova Burgundy</t>
  </si>
  <si>
    <t>Lantana Lucky Flame</t>
  </si>
  <si>
    <t>Dahlia Dahlinova Dark Pink</t>
  </si>
  <si>
    <t>Lantana Lucky Peach</t>
  </si>
  <si>
    <t>Dahlia Dahlinova Orange</t>
  </si>
  <si>
    <t>Lantana Lucky Pot of Gold</t>
  </si>
  <si>
    <t>Dahlia Dahlinova Red</t>
  </si>
  <si>
    <t>Lantana Lucky Sunrise Rose</t>
  </si>
  <si>
    <t>Dahlia Dahlinova White</t>
  </si>
  <si>
    <t>Lantana Lucky White</t>
  </si>
  <si>
    <t>Dahlia Dahlinova Yellow</t>
  </si>
  <si>
    <t>Lobularia Lavender Stream</t>
  </si>
  <si>
    <t>Dahlia Dahlinova Yellow Red</t>
  </si>
  <si>
    <t>Lobularia Purple Stream</t>
  </si>
  <si>
    <t>Dianthus Jolt</t>
  </si>
  <si>
    <t>Milium Flashlights</t>
  </si>
  <si>
    <t>Fuschia Cora Bells (assorted)</t>
  </si>
  <si>
    <t>Nemesia Nesia Sunshine</t>
  </si>
  <si>
    <t>Geranium Caliente Coral</t>
  </si>
  <si>
    <t>Nemesia Poetry Blue</t>
  </si>
  <si>
    <t>Geranium Caliente Deep Red</t>
  </si>
  <si>
    <t>Nemesia Poetry Pink</t>
  </si>
  <si>
    <t>Geranium Caliente Lavender</t>
  </si>
  <si>
    <t>Nemesia Poetry White</t>
  </si>
  <si>
    <t>Geranium Caliente Orange</t>
  </si>
  <si>
    <t>Osteospermum 3D Berry White</t>
  </si>
  <si>
    <t>Geranium Caliente Pink</t>
  </si>
  <si>
    <t>Osteospermum 3D Pink</t>
  </si>
  <si>
    <t>Geranium Caliente Rose</t>
  </si>
  <si>
    <t>Osteospermum 3D Purple</t>
  </si>
  <si>
    <t>Geranium Calliope Crimson Flame</t>
  </si>
  <si>
    <t>Osteospermum 3D Silver</t>
  </si>
  <si>
    <t>Geranium Calliope Dark Red</t>
  </si>
  <si>
    <t>Osteospermum Blue Eyed Beauty</t>
  </si>
  <si>
    <t>Geranium Calliope Lavender Rose</t>
  </si>
  <si>
    <t>Osteospermum Voltage White</t>
  </si>
  <si>
    <t>Geranium Citronella</t>
  </si>
  <si>
    <t>Osteospermum Voltage Yellow</t>
  </si>
  <si>
    <t>Geranium Zonal Dynamo Bright Lilac</t>
  </si>
  <si>
    <t>Perilla Magilla Purple</t>
  </si>
  <si>
    <t>Geranium Zonal Survivor Coral</t>
  </si>
  <si>
    <t>Petchoa SuperCal Artist Rose</t>
  </si>
  <si>
    <t>Geranium Zonal Dynamo Dark Red</t>
  </si>
  <si>
    <t>Petchoa SuperCal Blue</t>
  </si>
  <si>
    <t>Geranium Zonal Dynamo Hot Pink</t>
  </si>
  <si>
    <t>Petchoa SuperCal Cherry</t>
  </si>
  <si>
    <t>Geranium Zonal Dynamo Purple</t>
  </si>
  <si>
    <t>Petunia Black Magic</t>
  </si>
  <si>
    <t>Geranium Zonal Dynamo Raspberry Sizzle</t>
  </si>
  <si>
    <t>Petunia Cascadias Autumn Mystery</t>
  </si>
  <si>
    <t>Geranium Zonal Dynamo Salmon</t>
  </si>
  <si>
    <t>Petunia Cascadias Indian Summer</t>
  </si>
  <si>
    <t>Geranium Zonal Dynamo Scarlet Red</t>
  </si>
  <si>
    <t>Petunia Cha Ching Cherry</t>
  </si>
  <si>
    <t>Geranium Zonal Allure Tangerine</t>
  </si>
  <si>
    <t>Petunia Flash Mob Bluerific</t>
  </si>
  <si>
    <t>Geranium Zonal Dynamo Violet</t>
  </si>
  <si>
    <t>Petunia Flash Mob Magentacular</t>
  </si>
  <si>
    <t>Geranium Zonal Dynamo White</t>
  </si>
  <si>
    <t>Petunia Flash Mob Redtastic</t>
  </si>
  <si>
    <t>Gerber Daisy (assorted)</t>
  </si>
  <si>
    <t>Petunia Happy Magic Dark Caramel Star</t>
  </si>
  <si>
    <t>Impatien Double Fiesta Olé Cherry</t>
  </si>
  <si>
    <t>Petunia Headliner Pink Star</t>
  </si>
  <si>
    <t>Impatien Double Fiesta Olé Frost</t>
  </si>
  <si>
    <t>Petunia Headliner Sky Blue</t>
  </si>
  <si>
    <t>Impatien Double Fiesta Olé Peppermint</t>
  </si>
  <si>
    <t>Petunia Phantom</t>
  </si>
  <si>
    <t>Impatien Double Fiesta Olé Purple</t>
  </si>
  <si>
    <t>Petunia Pinstripe</t>
  </si>
  <si>
    <t>Impatien Double Fiesta Olé Purple Stripe</t>
  </si>
  <si>
    <t>Petunia Potunia Blackberry Ice</t>
  </si>
  <si>
    <t>Impatien Double Fiesta Olé Rose</t>
  </si>
  <si>
    <t>Petunia Potunia Deep Purple</t>
  </si>
  <si>
    <t>Impatien Double Fiesta Olé Salmon</t>
  </si>
  <si>
    <t>Petunia Potunia Mochaccino</t>
  </si>
  <si>
    <t>Impatien Patchwork Cosmic Orange</t>
  </si>
  <si>
    <t>Petunia Potunia Papaya</t>
  </si>
  <si>
    <t>Impatien Patchwork Lavender</t>
  </si>
  <si>
    <t>Petunia Potunia Pinkalicious</t>
  </si>
  <si>
    <t>Impatien Patchwork Peach Prism</t>
  </si>
  <si>
    <t>Petunia Potunia Yellow</t>
  </si>
  <si>
    <t>Ipomoea Marguerite</t>
  </si>
  <si>
    <t>Petunia Sun Spun Orange</t>
  </si>
  <si>
    <r>
      <t>4.5" PROVEN WINNERS 10PK</t>
    </r>
    <r>
      <rPr>
        <sz val="10"/>
        <rFont val="Arial Narrow"/>
        <family val="2"/>
      </rPr>
      <t xml:space="preserve">  (9/shelf - 63/rack)</t>
    </r>
  </si>
  <si>
    <t>Petunia Surfinia Trailing Deep Red</t>
  </si>
  <si>
    <t>Coleus Colorblaze Dipt in Wine</t>
  </si>
  <si>
    <t>Petunia Sweetunia Johnny Flame</t>
  </si>
  <si>
    <t>Coleus Fishnet Stockings</t>
  </si>
  <si>
    <t>Portulaca Fairytales Cinderella</t>
  </si>
  <si>
    <t>Coleus Colorblaze Keystone Kopper</t>
  </si>
  <si>
    <t>Portulaca Rio Grande Magenta</t>
  </si>
  <si>
    <t>Coleus Colorblaze Kingswood Torch</t>
  </si>
  <si>
    <t>Portulaca Rio Grande Scarlet</t>
  </si>
  <si>
    <t>Coleus Colorblaze Life Time</t>
  </si>
  <si>
    <t>Portulaca Rio Grande Yellow</t>
  </si>
  <si>
    <t>Coleus Merlin's Magic</t>
  </si>
  <si>
    <t>Coleus Colorblaze Sedona</t>
  </si>
  <si>
    <t>Salvia Velocity Blue</t>
  </si>
  <si>
    <t>Dahlia Dalina Grande Bonita</t>
  </si>
  <si>
    <t>Setcreasea Purple Heart</t>
  </si>
  <si>
    <t>Dahlia Dalina Grande Tampico</t>
  </si>
  <si>
    <t>Setcreasea Purple Variegated</t>
  </si>
  <si>
    <t>Euphorbia Diamond Delight</t>
  </si>
  <si>
    <t>Stock Hot Cakes Pink</t>
  </si>
  <si>
    <t>Euphorbia Diamond Frost</t>
  </si>
  <si>
    <t>Stock Hot Cakes Purple</t>
  </si>
  <si>
    <t>Evolvulus Blue My Mind</t>
  </si>
  <si>
    <t>Stock Hot Cakes White</t>
  </si>
  <si>
    <t>Grass Acorus Ogon</t>
  </si>
  <si>
    <t>Strobilanthes Persian Shield</t>
  </si>
  <si>
    <t>Grass Cyperus Baby Tut</t>
  </si>
  <si>
    <t>Verbena Lanai Candy Cane</t>
  </si>
  <si>
    <t>Grass Juncus Blue Mohawk</t>
  </si>
  <si>
    <t>Verbena Lanai Lime Green</t>
  </si>
  <si>
    <t>Grass Juncus Spiralis</t>
  </si>
  <si>
    <t>Zinnia Magellan Cherry</t>
  </si>
  <si>
    <t>Grass Pennisetum Fireworks</t>
  </si>
  <si>
    <t>Zinnia Magellan Orange</t>
  </si>
  <si>
    <t>Grass Pennisetum Rubrum</t>
  </si>
  <si>
    <t>Zinnia Magellan Pink</t>
  </si>
  <si>
    <t>Grass Scirpus Fiber Optic</t>
  </si>
  <si>
    <t>Zinnia Magellan Yellow</t>
  </si>
  <si>
    <t>Grass Stipa Mexican Feather Grass</t>
  </si>
  <si>
    <t>Zinnia Profusion Double Dark Salmon</t>
  </si>
  <si>
    <t>Licorice Lemon Lime</t>
  </si>
  <si>
    <t>Zinnia Swizzle Cherry &amp; Ivory</t>
  </si>
  <si>
    <t>Licorice White</t>
  </si>
  <si>
    <t>Zinnia Swizzle Scarlet &amp; Yellow</t>
  </si>
  <si>
    <t>Lobelia Laguna Compact Blue with Eye</t>
  </si>
  <si>
    <t>Total 4.5" Garden Exclusive 10 packs</t>
  </si>
  <si>
    <t>Lobelia Laguna Heavenly Lilac</t>
  </si>
  <si>
    <t>Lobelia Laguna Sky Blue</t>
  </si>
  <si>
    <t>Lobelia Laguna White</t>
  </si>
  <si>
    <t>Lobelia Lucia Dark Blue</t>
  </si>
  <si>
    <t>Angelonia Angelface Blue</t>
  </si>
  <si>
    <t>Lobularia White Knight</t>
  </si>
  <si>
    <t>Argyranthemum Butterfly</t>
  </si>
  <si>
    <t>Mecardonia Golddust</t>
  </si>
  <si>
    <t>Argyranthemum Vanilla Butterfly</t>
  </si>
  <si>
    <t>New Guinea Impatien Infinity Blushing Lilac</t>
  </si>
  <si>
    <t>Begonia Nonstop Orange</t>
  </si>
  <si>
    <t>New Guinea Impatien Infinity Cherry Red</t>
  </si>
  <si>
    <t>Begonia Nonstop Red</t>
  </si>
  <si>
    <t>New Guinea Impatien Infinity Dark Pink</t>
  </si>
  <si>
    <t>Begonia Nonstop Rose</t>
  </si>
  <si>
    <t>New Guinea Impatien Infinity Electric Coral</t>
  </si>
  <si>
    <t>Begonia Nonstop White</t>
  </si>
  <si>
    <t>New Guinea Impatien Infinity Light Purple</t>
  </si>
  <si>
    <t>Begonia Nonstop Yellow</t>
  </si>
  <si>
    <t>New Guinea Impatien Infinity Orange</t>
  </si>
  <si>
    <t>Bidens Goldilocks Rocks</t>
  </si>
  <si>
    <t>New Guinea Impatien Infinity Red</t>
  </si>
  <si>
    <t>Calibrachoa Superbells Blue</t>
  </si>
  <si>
    <t>New Guinea Impatien Infinity White</t>
  </si>
  <si>
    <t>Calibrachoa Superbells Cherry Star</t>
  </si>
  <si>
    <t>Osteospermum Soprano Light Purple</t>
  </si>
  <si>
    <t>Calibrachoa Superbells Dreamsicle</t>
  </si>
  <si>
    <t>Osteospermum Soprano Purple</t>
  </si>
  <si>
    <t>Calibrachoa Superbells Frostfire</t>
  </si>
  <si>
    <t>Osteospermum Soprano White</t>
  </si>
  <si>
    <t>Calibrachoa Superbells Lemon Slice</t>
  </si>
  <si>
    <t>Osteospermum Symphony Lemon</t>
  </si>
  <si>
    <t>Calibrachoa Superbells Pink</t>
  </si>
  <si>
    <t>Osteospermum Symphony Orange</t>
  </si>
  <si>
    <t>Calibrachoa Superbells Pomegranate Punch</t>
  </si>
  <si>
    <t>Oxalis Charmed Wine</t>
  </si>
  <si>
    <t>Calibrachoa Superbells Red</t>
  </si>
  <si>
    <t>Petunia Supertunia Bermuda Beach</t>
  </si>
  <si>
    <t>Calibrachoa Superbells Sweet Tart</t>
  </si>
  <si>
    <t>Petunia Supertunia Black Cherry</t>
  </si>
  <si>
    <t>Calibrachoa Superbells Yellow</t>
  </si>
  <si>
    <t>Petunia Supertunia Bordeaux</t>
  </si>
  <si>
    <t>Calibrachoa Superbells Yellow Chiffon</t>
  </si>
  <si>
    <t>Petunia Supertunia Flamingo</t>
  </si>
  <si>
    <t>Cleome Pequena Rosalita</t>
  </si>
  <si>
    <t>Petunia Supertunia Mini Appleblossom</t>
  </si>
  <si>
    <t>Coleus Colorblaze Alligator Tears</t>
  </si>
  <si>
    <t>Petunia Supertunia Pretty Much Picasso</t>
  </si>
  <si>
    <t>Coleus Colorblaze Dark Star</t>
  </si>
  <si>
    <t>Petunia Supertunia Raspberry Blast</t>
  </si>
  <si>
    <r>
      <t xml:space="preserve">1 GALLON HGTV 6PK  </t>
    </r>
    <r>
      <rPr>
        <sz val="10"/>
        <rFont val="Arial Narrow"/>
        <family val="2"/>
      </rPr>
      <t>(5/shelf - 30/rack)</t>
    </r>
  </si>
  <si>
    <t>Petunia Supertunia Royal Magenta</t>
  </si>
  <si>
    <t>Fab Festivities - Mother Knows Best</t>
  </si>
  <si>
    <t>Petunia Supertunia Royal Velvet</t>
  </si>
  <si>
    <t>Fab Festivities - Neon Treasure</t>
  </si>
  <si>
    <t>Petunia Supertunia Vista Bubblegum</t>
  </si>
  <si>
    <t>Friendly Fusions - Orange Bliss</t>
  </si>
  <si>
    <t>Petunia Supertunia Vista Fuchsia</t>
  </si>
  <si>
    <t>Sassy Sweethearts - Pink Flirt</t>
  </si>
  <si>
    <t>Petunia Supertunia Vista Silverberry</t>
  </si>
  <si>
    <t>Sassy Sweethearts - Red Sparkle</t>
  </si>
  <si>
    <t>Petunia Supertunia Watermelon Charm</t>
  </si>
  <si>
    <t>Shady Showoffs - Copper Glory</t>
  </si>
  <si>
    <t>Petunia Supertunia White</t>
  </si>
  <si>
    <t>Shady Showoffs - Lush Gold</t>
  </si>
  <si>
    <t>Scaevola Whirlwind Blue</t>
  </si>
  <si>
    <t>Shady Showoffs - Neon Romance</t>
  </si>
  <si>
    <t>Scaevola Whirlwind White</t>
  </si>
  <si>
    <t>Shady Showoffs - Vivid Splendor</t>
  </si>
  <si>
    <t>Streptocarpella Concord Blue</t>
  </si>
  <si>
    <t>Total 1 Gallon HGTV 6 packs</t>
  </si>
  <si>
    <t>Verbena Lanai Blue</t>
  </si>
  <si>
    <t>Verbena Lanai Deep Purple</t>
  </si>
  <si>
    <r>
      <t xml:space="preserve">1 GALLON THRILLERS 6PK  </t>
    </r>
    <r>
      <rPr>
        <sz val="10"/>
        <rFont val="Arial Narrow"/>
        <family val="2"/>
      </rPr>
      <t>(6/shelf - 30/rack)</t>
    </r>
  </si>
  <si>
    <t>Verbena Lanai Pink</t>
  </si>
  <si>
    <t>Verbena Superbena Pink Shades</t>
  </si>
  <si>
    <t>Alocasia Calidora</t>
  </si>
  <si>
    <t>Verbena Superbena Royale Cherry Burst</t>
  </si>
  <si>
    <t>Caladium Pink</t>
  </si>
  <si>
    <t>Verbena Superbena Royale Peachy Keen</t>
  </si>
  <si>
    <t>Caladium Red</t>
  </si>
  <si>
    <t>Verbena Superbena Royale Red</t>
  </si>
  <si>
    <t>Caladium White</t>
  </si>
  <si>
    <t>Verbena Superbena Royale Silverdust</t>
  </si>
  <si>
    <t>Canna Cannova Red Shades</t>
  </si>
  <si>
    <t>Verbena Superbena Royale Whitecap</t>
  </si>
  <si>
    <t>Canna Cannova Rose</t>
  </si>
  <si>
    <t>Total 4.5" Proven Winner 10 packs</t>
  </si>
  <si>
    <t>Canna Cannova Yellow</t>
  </si>
  <si>
    <t>Canna South Pacific Scarlet</t>
  </si>
  <si>
    <r>
      <t>QUART HGTV ANNUAL 8PK</t>
    </r>
    <r>
      <rPr>
        <sz val="10"/>
        <rFont val="Arial Narrow"/>
        <family val="2"/>
      </rPr>
      <t xml:space="preserve">  (9/shelf - 63/rack)</t>
    </r>
  </si>
  <si>
    <t>Canna Tropical Bronze Scarlet</t>
  </si>
  <si>
    <t>Cleome Senorita Rosalita</t>
  </si>
  <si>
    <t>Artemesia Parfum D'Ethiopia</t>
  </si>
  <si>
    <t>Colocasia Illustris</t>
  </si>
  <si>
    <t>Begonia Arcada Yellow</t>
  </si>
  <si>
    <t>Cyperus King Tut</t>
  </si>
  <si>
    <t>Begonia Solenia Orange</t>
  </si>
  <si>
    <t>Fern Australian Sword</t>
  </si>
  <si>
    <t>Begonia Unstoppable Upright Fire</t>
  </si>
  <si>
    <t>Mandevilla Sun Parasol Original Dark Red</t>
  </si>
  <si>
    <t>Calibrachoa Aloha Kona Mango</t>
  </si>
  <si>
    <t>Mandevilla Sun Parasol Original Pink</t>
  </si>
  <si>
    <t>Calibrachoa Hula Hot Pink</t>
  </si>
  <si>
    <t>Mandevilla Sun Parasol Original White</t>
  </si>
  <si>
    <t>Coleus Main Street Broad Street</t>
  </si>
  <si>
    <t>Musa Basjoo</t>
  </si>
  <si>
    <t>Coleus Main Street Fifth Avenue</t>
  </si>
  <si>
    <t>Total 1 Gallon Thrillers 6 packs</t>
  </si>
  <si>
    <t>Coleus Main Street Wall Street</t>
  </si>
  <si>
    <t>Diascia Genta Pink</t>
  </si>
  <si>
    <t>Euphorbia StarDust Pink Pandora</t>
  </si>
  <si>
    <t>BASKETS</t>
  </si>
  <si>
    <t>Euphorbia StarDust Pink Shimmer</t>
  </si>
  <si>
    <r>
      <t xml:space="preserve">10" PREMIUM HANGING BASKET  </t>
    </r>
    <r>
      <rPr>
        <sz val="10"/>
        <rFont val="Arial Narrow"/>
        <family val="2"/>
      </rPr>
      <t>(15/shelf - 75/rack)</t>
    </r>
  </si>
  <si>
    <t>Euphorbia StarDust Superflash</t>
  </si>
  <si>
    <t>Euphorbia StarDust White Flash</t>
  </si>
  <si>
    <t>Bacopa Scopia Gulliver (assorted)</t>
  </si>
  <si>
    <t>Geranium So Amazing! Neon</t>
  </si>
  <si>
    <t>Begonia Arcada Orange</t>
  </si>
  <si>
    <t>Geranium So Lovely! Pink</t>
  </si>
  <si>
    <t>Begonia Arcada Pink</t>
  </si>
  <si>
    <t>Geranium So Sultry! Dark Red</t>
  </si>
  <si>
    <t>Begonia Arcada Scarlet</t>
  </si>
  <si>
    <t>Ipomoea Bright Ideas Black</t>
  </si>
  <si>
    <t>Begonia Arcada White</t>
  </si>
  <si>
    <t>Ipomoea Bright Ideas Lime</t>
  </si>
  <si>
    <t>Ipomoea Bright Ideas Rusty Red</t>
  </si>
  <si>
    <t>Ipomoea Flora Mia Nero</t>
  </si>
  <si>
    <t>Begonia Hiemalis Orange</t>
  </si>
  <si>
    <t>Petunia Potunia Plus Papaya</t>
  </si>
  <si>
    <t>Begonia Hiemalis Pink</t>
  </si>
  <si>
    <t>Petunia Sweetunia Bubblelou</t>
  </si>
  <si>
    <t>Begonia Hiemalis Red</t>
  </si>
  <si>
    <t>Petunia Sweetunia Fuchsia Queen</t>
  </si>
  <si>
    <t>Begonia Hiemalis Yellow</t>
  </si>
  <si>
    <t>Petunia Sweetunia Hot Rod Red</t>
  </si>
  <si>
    <t>Begonia Million Kisses Light Pink</t>
  </si>
  <si>
    <t>Verbena Empress Flair Peach</t>
  </si>
  <si>
    <t>Begonia Million Kisses Orange</t>
  </si>
  <si>
    <t>Verbena Empress Light Pink Charme</t>
  </si>
  <si>
    <t>Begonia Million Kisses Red</t>
  </si>
  <si>
    <t>Total Quart HGTV 8 packs</t>
  </si>
  <si>
    <t>Begonia Nonstop Rose Deep</t>
  </si>
  <si>
    <t>Portulaca Rio Grande Mixes</t>
  </si>
  <si>
    <t>Scaevola Bombay (assorted)</t>
  </si>
  <si>
    <t>Bridal Veil</t>
  </si>
  <si>
    <t>Calibrachoa MiniFamous Double Amethyst</t>
  </si>
  <si>
    <t>Verbena Lanai (assorted)</t>
  </si>
  <si>
    <t>Calibrachoa MiniFamous Double Lemon</t>
  </si>
  <si>
    <t>Vinca Cora Cascade (assorted)</t>
  </si>
  <si>
    <t>Calibrachoa MiniFamous Double Magenta</t>
  </si>
  <si>
    <t>Calibrachoa MiniFamous Double Pink</t>
  </si>
  <si>
    <t>Total 10" Premium Hanging Baskets</t>
  </si>
  <si>
    <t>Calibrachoa MiniFamous Double Mixed</t>
  </si>
  <si>
    <t>Calibrachoa Cabaret Deep Blue</t>
  </si>
  <si>
    <r>
      <t xml:space="preserve">12" PREMIUM HANGING BASKETS  </t>
    </r>
    <r>
      <rPr>
        <sz val="10"/>
        <rFont val="Arial Narrow"/>
        <family val="2"/>
      </rPr>
      <t>(11/shelf - 33/rack)</t>
    </r>
  </si>
  <si>
    <t>Calibrachoa Cabaret Hot Pink</t>
  </si>
  <si>
    <t>Calibrachoa Superbells Plum/Grape Punch</t>
  </si>
  <si>
    <t>Calibrachoa Cabaret Red</t>
  </si>
  <si>
    <t>Calibrachoa Mixed Colors</t>
  </si>
  <si>
    <t>Calibrachoa Cabaret Deep Yellow</t>
  </si>
  <si>
    <t>Calibrachoa Straight Colors (assorted)</t>
  </si>
  <si>
    <t>Combinations Mixed Shade</t>
  </si>
  <si>
    <t>Combinations Mixed Sun</t>
  </si>
  <si>
    <t>Fern (sun type)</t>
  </si>
  <si>
    <t>Fuchsia (assorted colors)</t>
  </si>
  <si>
    <t>Geranium Caliente (assorted colors)</t>
  </si>
  <si>
    <t>Geranium Calliope (assorted colors)</t>
  </si>
  <si>
    <t>Geranium Zonal &amp; Lobelia (assorted)</t>
  </si>
  <si>
    <t>Geranium Zonal &amp; Vine (assorted)</t>
  </si>
  <si>
    <t>Geranium Ivy Great Balls of Fire (assorted)</t>
  </si>
  <si>
    <t>New Guinea Impatien Super Sonic (assorted)</t>
  </si>
  <si>
    <t>Geranium Ivy Precision (assorted colors)</t>
  </si>
  <si>
    <t>Petunia Supertunia (assorted colors)</t>
  </si>
  <si>
    <t>Total 12" Premium Hanging Baskets</t>
  </si>
  <si>
    <t>Impatien Double Fiesta (assorted)</t>
  </si>
  <si>
    <r>
      <t xml:space="preserve">14" HGTV HANGING BASKET  </t>
    </r>
    <r>
      <rPr>
        <sz val="10"/>
        <rFont val="Arial Narrow"/>
        <family val="2"/>
      </rPr>
      <t>(6/shelf - 18/rack)</t>
    </r>
  </si>
  <si>
    <t>Ipomoea (Sweet Potato Vine) (assorted)</t>
  </si>
  <si>
    <t>Lantana Bandana (assorted)</t>
  </si>
  <si>
    <t>Lobelia (assorted)</t>
  </si>
  <si>
    <t>Lophospermum Great Cascade Wine Red</t>
  </si>
  <si>
    <t>New Guinea Impatien Sonic (assorted)</t>
  </si>
  <si>
    <t>Pansy Cool Wave Mixed</t>
  </si>
  <si>
    <t>Petunia Potunia (assorted)</t>
  </si>
  <si>
    <t>Petunia Unique (assorted colors)</t>
  </si>
  <si>
    <t>Petunia Easy Wave Berry Velour</t>
  </si>
  <si>
    <t>Total 14" HGTV Hanging Baskets</t>
  </si>
  <si>
    <t>Petunia Easy Wave Blue</t>
  </si>
  <si>
    <t>Petunia Easy Wave Burgundy Star</t>
  </si>
  <si>
    <r>
      <t xml:space="preserve">12" DIPLADENIA COCO HANGING BASKET </t>
    </r>
    <r>
      <rPr>
        <sz val="10"/>
        <rFont val="Arial Narrow"/>
        <family val="2"/>
      </rPr>
      <t>(9/shelf - 36/rack)</t>
    </r>
  </si>
  <si>
    <t>Petunia Easy Wave Burgundy Velour</t>
  </si>
  <si>
    <t>Petunia Easy Wave Pink</t>
  </si>
  <si>
    <t>Assorted Colors</t>
  </si>
  <si>
    <t>Petunia Wave Purple</t>
  </si>
  <si>
    <t>Total 12" Dipladenia Coco Moss Hanging Baskets</t>
  </si>
  <si>
    <t>Petunia Easy Wave Red Velour</t>
  </si>
  <si>
    <t>Petunia Easy Wave White</t>
  </si>
  <si>
    <t>Petunia Easy Wave Mixes</t>
  </si>
  <si>
    <t>BASKETS                                                                                               PLANTERS</t>
  </si>
  <si>
    <r>
      <t xml:space="preserve">12" SUCCULENT COCO HANGING BASKET </t>
    </r>
    <r>
      <rPr>
        <sz val="10"/>
        <rFont val="Arial Narrow"/>
        <family val="2"/>
      </rPr>
      <t>(9/shelf - 36/rack)</t>
    </r>
  </si>
  <si>
    <r>
      <t xml:space="preserve">6" TURQUOISE SUCCULENT PLANTER </t>
    </r>
    <r>
      <rPr>
        <sz val="10"/>
        <rFont val="Arial Narrow"/>
        <family val="2"/>
      </rPr>
      <t>(32/shelf - 224/rack)</t>
    </r>
  </si>
  <si>
    <t>Combinations</t>
  </si>
  <si>
    <t>Succulents (mixed)</t>
  </si>
  <si>
    <t>Total 12" Succulent Coco Moss Hanging Baskets</t>
  </si>
  <si>
    <t>Total 6" Turquoise Succulent Planters</t>
  </si>
  <si>
    <r>
      <t xml:space="preserve">12" SPANISH CONE HANGING BASKET  </t>
    </r>
    <r>
      <rPr>
        <sz val="10"/>
        <rFont val="Arial Narrow"/>
        <family val="2"/>
      </rPr>
      <t>(8/shelf - 24/rack)</t>
    </r>
  </si>
  <si>
    <r>
      <t>10" NATURAL PLANTER</t>
    </r>
    <r>
      <rPr>
        <sz val="10"/>
        <rFont val="Arial Narrow"/>
        <family val="2"/>
      </rPr>
      <t xml:space="preserve">  (13/shelf - 78/rack)</t>
    </r>
  </si>
  <si>
    <t>Begonia Hiemalis</t>
  </si>
  <si>
    <t>Total 10" Natural Planters</t>
  </si>
  <si>
    <t>Total 12" Spanish Cone Hanging Baskets</t>
  </si>
  <si>
    <r>
      <t xml:space="preserve">10" PATIO PLANTER PREMIUM  </t>
    </r>
    <r>
      <rPr>
        <sz val="10"/>
        <rFont val="Arial Narrow"/>
        <family val="2"/>
      </rPr>
      <t>(15/shelf - 75/rack)</t>
    </r>
  </si>
  <si>
    <r>
      <t xml:space="preserve">14" COCO MOSS HANGING BASKET  </t>
    </r>
    <r>
      <rPr>
        <sz val="10"/>
        <rFont val="Arial Narrow"/>
        <family val="2"/>
      </rPr>
      <t>(6/shelf - 18/rack)</t>
    </r>
  </si>
  <si>
    <t>Total 14" Coco Moss Hanging Baskets</t>
  </si>
  <si>
    <t>Begonia Hiemalis Rhine Orange</t>
  </si>
  <si>
    <t>Begonia Hiemalis Rhine Red</t>
  </si>
  <si>
    <r>
      <t xml:space="preserve">14" CONE ROPE HANGING BASKET </t>
    </r>
    <r>
      <rPr>
        <sz val="10"/>
        <rFont val="Arial Narrow"/>
        <family val="2"/>
      </rPr>
      <t xml:space="preserve"> (6/shelf - 18/rack)</t>
    </r>
  </si>
  <si>
    <t>Begonia Hiemalis Rhine Rose</t>
  </si>
  <si>
    <t>Begonia Hiemalis Rhine Yellow</t>
  </si>
  <si>
    <t>Begonia Rex Jurassic (assorted)</t>
  </si>
  <si>
    <t>Total 14" Cone Rope Hanging Baskets</t>
  </si>
  <si>
    <r>
      <t xml:space="preserve">14" SQUARE BRAID HANGING BASKET </t>
    </r>
    <r>
      <rPr>
        <sz val="10"/>
        <rFont val="Arial Narrow"/>
        <family val="2"/>
      </rPr>
      <t>(6/shelf - 18/rack)</t>
    </r>
  </si>
  <si>
    <t>Dahlia Dahlinova Hypnotica Lavender</t>
  </si>
  <si>
    <t>Dahlia XXL Orange Hidalgo</t>
  </si>
  <si>
    <t>Dahlia XXL Red Taxco</t>
  </si>
  <si>
    <t>Dahlia XXL Yellow Durango</t>
  </si>
  <si>
    <t>Total 14" Square Braid Hanging Baskets</t>
  </si>
  <si>
    <r>
      <t xml:space="preserve">20" COCO MOSS HANGING BASKET  </t>
    </r>
    <r>
      <rPr>
        <sz val="10"/>
        <rFont val="Arial Narrow"/>
        <family val="2"/>
      </rPr>
      <t>(2/shelf - 6/rack)</t>
    </r>
  </si>
  <si>
    <t xml:space="preserve">Geranium Zonal Cardinal Red </t>
  </si>
  <si>
    <t>Geranium Zonal Coral</t>
  </si>
  <si>
    <t>Geranium Zonal Shocking Pink</t>
  </si>
  <si>
    <t>Total 20" Coco Moss Hanging Baskets</t>
  </si>
  <si>
    <t>Geranium Zonal Orange</t>
  </si>
  <si>
    <t>Geranium Zonal Raspberry Swizzle</t>
  </si>
  <si>
    <r>
      <t xml:space="preserve">FLOWER POUCH  </t>
    </r>
    <r>
      <rPr>
        <sz val="10"/>
        <rFont val="Arial Narrow"/>
        <family val="2"/>
      </rPr>
      <t>(8/shelf - 48/rack)</t>
    </r>
  </si>
  <si>
    <t>Geranium Zonal Red</t>
  </si>
  <si>
    <t>Geranium Zonal Mega Rose Splash</t>
  </si>
  <si>
    <t>Begonia (wax leaf)</t>
  </si>
  <si>
    <t>Geranium Zonal Salmon</t>
  </si>
  <si>
    <t>Geranium Ivy</t>
  </si>
  <si>
    <t>Geranium Zonal Violet</t>
  </si>
  <si>
    <t xml:space="preserve">Impatien Double Fiesta  </t>
  </si>
  <si>
    <t>Geranium Zonal White</t>
  </si>
  <si>
    <t>Impatien (mixes)</t>
  </si>
  <si>
    <t>New Guinea Impatien Divine</t>
  </si>
  <si>
    <t>New Guinea Impatien Magnum Dark Red</t>
  </si>
  <si>
    <t>Petunia Picobella</t>
  </si>
  <si>
    <t>New Guinea Impatien Magnum Hot Pink</t>
  </si>
  <si>
    <t>Portulaca (mix)</t>
  </si>
  <si>
    <t>New Guinea Impatien Magnum Orange</t>
  </si>
  <si>
    <t>New Guinea Impatien Magnum Purple</t>
  </si>
  <si>
    <t>Total Flower Pouches</t>
  </si>
  <si>
    <t xml:space="preserve">New Guinea Impatien Magnum Salmon </t>
  </si>
  <si>
    <t>New Guinea Impatien Magnum White Blush</t>
  </si>
  <si>
    <t>Pennisetum Rubrum</t>
  </si>
  <si>
    <t>Total 10" Premium Patio Planters</t>
  </si>
  <si>
    <t>PLANTERS</t>
  </si>
  <si>
    <r>
      <t xml:space="preserve">10" SEED COMBINATION PLANTER </t>
    </r>
    <r>
      <rPr>
        <sz val="10"/>
        <rFont val="Arial Narrow"/>
        <family val="2"/>
      </rPr>
      <t xml:space="preserve"> (15/shelf - 75/rack)</t>
    </r>
  </si>
  <si>
    <r>
      <t xml:space="preserve">14" HGTV PATIO PLANTER  </t>
    </r>
    <r>
      <rPr>
        <sz val="10"/>
        <rFont val="Arial Narrow"/>
        <family val="2"/>
      </rPr>
      <t>(6/shelf - 18/rack)</t>
    </r>
  </si>
  <si>
    <t>Combinations (seed type mixes)</t>
  </si>
  <si>
    <t>Total 10" Seed Combination Planters</t>
  </si>
  <si>
    <r>
      <t xml:space="preserve">10" CEMETERY URN LINER  </t>
    </r>
    <r>
      <rPr>
        <sz val="10"/>
        <rFont val="Arial Narrow"/>
        <family val="2"/>
      </rPr>
      <t>(15/shelf - 75/rack)</t>
    </r>
  </si>
  <si>
    <t>Combinations, Mixed (drought tolerant)</t>
  </si>
  <si>
    <t>Total 10" Cemetery Urn Liners</t>
  </si>
  <si>
    <r>
      <t xml:space="preserve">10" WATERING CAN PLANTER  </t>
    </r>
    <r>
      <rPr>
        <sz val="10"/>
        <rFont val="Arial Narrow"/>
        <family val="2"/>
      </rPr>
      <t>(10/shelf -50/rack)</t>
    </r>
  </si>
  <si>
    <t>Total 14" HGTV Patio Planters</t>
  </si>
  <si>
    <t>Combinations, Mixed Colors</t>
  </si>
  <si>
    <t>Total 10" Watering Can Planters</t>
  </si>
  <si>
    <r>
      <t xml:space="preserve">14" UMBRELLA PLANTER </t>
    </r>
    <r>
      <rPr>
        <sz val="10"/>
        <rFont val="Arial Narrow"/>
        <family val="2"/>
      </rPr>
      <t xml:space="preserve"> (8/shelf - 48/rack)</t>
    </r>
  </si>
  <si>
    <r>
      <t xml:space="preserve">12" BLACK SQUARE PATIO PLANTER  </t>
    </r>
    <r>
      <rPr>
        <sz val="10"/>
        <rFont val="Arial Narrow"/>
        <family val="2"/>
      </rPr>
      <t>(8/shelf - 32/rack)</t>
    </r>
  </si>
  <si>
    <t>Combinations, Mixed</t>
  </si>
  <si>
    <t>Total 14" Umbrella Planters</t>
  </si>
  <si>
    <t>Total 12" Black Square Patio Planters</t>
  </si>
  <si>
    <r>
      <t xml:space="preserve">12" COLOR BOWL  </t>
    </r>
    <r>
      <rPr>
        <sz val="10"/>
        <rFont val="Arial Narrow"/>
        <family val="2"/>
      </rPr>
      <t>(11/shelf - 66/rack)</t>
    </r>
  </si>
  <si>
    <t>Total 17" Square Patio Planters</t>
  </si>
  <si>
    <t>Pansy/Cold Combos</t>
  </si>
  <si>
    <r>
      <t xml:space="preserve">GRAB 'N GROW  </t>
    </r>
    <r>
      <rPr>
        <sz val="10"/>
        <rFont val="Arial Narrow"/>
        <family val="2"/>
      </rPr>
      <t>(15/shelf - 90/rack)</t>
    </r>
  </si>
  <si>
    <t>Total 12" Color Bowls</t>
  </si>
  <si>
    <t>Angelonia Purple, Cali. Yellow, Petunia Rose</t>
  </si>
  <si>
    <t>Caladium, Begonia, Hypoestes (all white)</t>
  </si>
  <si>
    <r>
      <t xml:space="preserve">12" PATIO PLANTER  </t>
    </r>
    <r>
      <rPr>
        <sz val="10"/>
        <rFont val="Arial Narrow"/>
        <family val="2"/>
      </rPr>
      <t>(10/shelf - 40/rack)</t>
    </r>
  </si>
  <si>
    <t>Coleus Golden, Lobelia Blue, NGI Violet</t>
  </si>
  <si>
    <t>Geranium Violet, Cali. Blue, Lantana Pink</t>
  </si>
  <si>
    <t>Geranium Pink, Cali. Blue, Verbena Peach</t>
  </si>
  <si>
    <t>Geranium Red, Celosia Yellow, Petunia Blue</t>
  </si>
  <si>
    <t>Total 12" Patio Planters</t>
  </si>
  <si>
    <t>Geranium Violet, Ipomoea Green, Pet. Blue</t>
  </si>
  <si>
    <t>Penn. Rubrum, Celosia Red, Coleus Pastel</t>
  </si>
  <si>
    <r>
      <t xml:space="preserve">12" SUCCULENT PLANTER  </t>
    </r>
    <r>
      <rPr>
        <sz val="10"/>
        <rFont val="Arial Narrow"/>
        <family val="2"/>
      </rPr>
      <t>(11/shelf - 66/rack)</t>
    </r>
  </si>
  <si>
    <t>Total Grab 'n Grow</t>
  </si>
  <si>
    <t>Succulents, Mixed</t>
  </si>
  <si>
    <t>Total 12" Succulent Planters</t>
  </si>
  <si>
    <t>HERBS &amp; VEGETABLES</t>
  </si>
  <si>
    <r>
      <t xml:space="preserve">3.5" HEALTHY HARVEST HERB 12PK  </t>
    </r>
    <r>
      <rPr>
        <sz val="10"/>
        <rFont val="Arial Narrow"/>
        <family val="2"/>
      </rPr>
      <t>(10/shelf - 70/rack)</t>
    </r>
  </si>
  <si>
    <r>
      <t xml:space="preserve">13" GIFT BASKET PLANTER  </t>
    </r>
    <r>
      <rPr>
        <sz val="10"/>
        <rFont val="Arial Narrow"/>
        <family val="2"/>
      </rPr>
      <t>(9/shelf - 36/rack)</t>
    </r>
  </si>
  <si>
    <t>Arugula</t>
  </si>
  <si>
    <t>Basil Cinnamon</t>
  </si>
  <si>
    <t>Total 13" Gift Basket Planters</t>
  </si>
  <si>
    <t>Basil Lemon</t>
  </si>
  <si>
    <t>Basil Purple Ruffles</t>
  </si>
  <si>
    <r>
      <t xml:space="preserve">14" PATIO PLANTER  </t>
    </r>
    <r>
      <rPr>
        <sz val="10"/>
        <rFont val="Arial Narrow"/>
        <family val="2"/>
      </rPr>
      <t>(6/shelf - 18/rack)</t>
    </r>
  </si>
  <si>
    <t>Basil Spicy Globe</t>
  </si>
  <si>
    <t>Basil Sweet</t>
  </si>
  <si>
    <t>Basil Thai</t>
  </si>
  <si>
    <t>Borage</t>
  </si>
  <si>
    <t>Geranium Zonal &amp; Spike</t>
  </si>
  <si>
    <t>Catnip</t>
  </si>
  <si>
    <t>Total 14" Patio Planters</t>
  </si>
  <si>
    <t>Chammomile</t>
  </si>
  <si>
    <t>Chives Garlic</t>
  </si>
  <si>
    <t>Chives Onion</t>
  </si>
  <si>
    <r>
      <t xml:space="preserve">3.5" HH VEGETABLE/FRUIT 12PK  </t>
    </r>
    <r>
      <rPr>
        <sz val="10"/>
        <rFont val="Arial Narrow"/>
        <family val="2"/>
      </rPr>
      <t>(10/shelf - 70/rack)</t>
    </r>
  </si>
  <si>
    <t>Cilantro Coriander</t>
  </si>
  <si>
    <t>Pepper Purple Beauty</t>
  </si>
  <si>
    <t>Dill</t>
  </si>
  <si>
    <t>Pepper Red Bell</t>
  </si>
  <si>
    <t>Dill Fernleaf</t>
  </si>
  <si>
    <t>Pepper Super Chili</t>
  </si>
  <si>
    <t>Lavender French</t>
  </si>
  <si>
    <t>Pepper Sweet Banana</t>
  </si>
  <si>
    <t>Lavender Hidcote</t>
  </si>
  <si>
    <t>Pepper Valencia Orange</t>
  </si>
  <si>
    <t>Lemon Balm</t>
  </si>
  <si>
    <t>Pepper Yellow Bell</t>
  </si>
  <si>
    <t>Lemongrass</t>
  </si>
  <si>
    <t>Pumpkin Hijinks</t>
  </si>
  <si>
    <t>Marjoram Sweet</t>
  </si>
  <si>
    <t>Pumpkin Howden</t>
  </si>
  <si>
    <t>Mint Apple</t>
  </si>
  <si>
    <t>Pumpkin Spirit</t>
  </si>
  <si>
    <t>Mint Chocolate</t>
  </si>
  <si>
    <t>Squash Burpee Zucchini</t>
  </si>
  <si>
    <t>Mint Orange</t>
  </si>
  <si>
    <t>Squash Early Butternut</t>
  </si>
  <si>
    <t>Mint Peppermint</t>
  </si>
  <si>
    <t>Squash Spaghetti</t>
  </si>
  <si>
    <t>Mint Pineapple</t>
  </si>
  <si>
    <t>Squash Summer Crookneck</t>
  </si>
  <si>
    <t>Mint Spearmint</t>
  </si>
  <si>
    <t>Squash Table Ace (acorn)</t>
  </si>
  <si>
    <t>Nasturtium</t>
  </si>
  <si>
    <t>Squash Yellow Straightneck</t>
  </si>
  <si>
    <t>Oregano Greek</t>
  </si>
  <si>
    <t>Strawberry Everbearing</t>
  </si>
  <si>
    <t>Oregano Hot &amp; Spicy</t>
  </si>
  <si>
    <t>Tomato Beefsteak</t>
  </si>
  <si>
    <t>Parsley Curly</t>
  </si>
  <si>
    <t>Tomato Better Boy</t>
  </si>
  <si>
    <t>Parsley Italian</t>
  </si>
  <si>
    <t>Tomato Big Beef</t>
  </si>
  <si>
    <t>Rosemary</t>
  </si>
  <si>
    <t>Tomato Big Boy</t>
  </si>
  <si>
    <t>Sage Golden</t>
  </si>
  <si>
    <t>Tomato Black Krim</t>
  </si>
  <si>
    <t>Sage Officinalis</t>
  </si>
  <si>
    <t>Tomato Bonny Best</t>
  </si>
  <si>
    <t>Sage Pineapple</t>
  </si>
  <si>
    <t>Tomato Boxcar Willie</t>
  </si>
  <si>
    <t>Stevia</t>
  </si>
  <si>
    <t>Tomato Brandywine Red</t>
  </si>
  <si>
    <t>Tarragon French</t>
  </si>
  <si>
    <t>Tomato Celebrity</t>
  </si>
  <si>
    <t>Tarragon Russian</t>
  </si>
  <si>
    <t>Tomato Champion II</t>
  </si>
  <si>
    <t>Thyme English Creeping</t>
  </si>
  <si>
    <t>Tomato Cherokee Purple</t>
  </si>
  <si>
    <t>Thyme Lemon</t>
  </si>
  <si>
    <t>Tomato Cherry Red Large</t>
  </si>
  <si>
    <t>Thyme Mother of Thyme</t>
  </si>
  <si>
    <t>Tomato Early Girl</t>
  </si>
  <si>
    <t>Total 3.5" Healthy Harvest Herb 12 packs</t>
  </si>
  <si>
    <t>Tomato German Johnson</t>
  </si>
  <si>
    <t>Tomato Health Kick</t>
  </si>
  <si>
    <t>Tomato Jet Star</t>
  </si>
  <si>
    <t>Tomato Lemon Boy</t>
  </si>
  <si>
    <t>Bean Blue Lake Bush</t>
  </si>
  <si>
    <t>Cantaloupe Ambrosia</t>
  </si>
  <si>
    <t>Tomato Mountain Pride</t>
  </si>
  <si>
    <t>Cantaloupe Burpee Hybrid</t>
  </si>
  <si>
    <t>Tomato Mr. Stripey</t>
  </si>
  <si>
    <t>Cucumber Burpless</t>
  </si>
  <si>
    <t>Tomato Pink Girl</t>
  </si>
  <si>
    <t>Cucumber Homemade Pickle</t>
  </si>
  <si>
    <t>Tomato Red Grape</t>
  </si>
  <si>
    <t>Cucumber Marketmore</t>
  </si>
  <si>
    <t>Tomato Roma</t>
  </si>
  <si>
    <t>Eggplant Black Beauty</t>
  </si>
  <si>
    <t>Tomato Rutgers</t>
  </si>
  <si>
    <t>Pea Sugar Snap</t>
  </si>
  <si>
    <t>Tomato Sunsugar</t>
  </si>
  <si>
    <t>Pepper Big Bertha</t>
  </si>
  <si>
    <t>Tomato Super Sweet 100</t>
  </si>
  <si>
    <t>Pepper California Wonder</t>
  </si>
  <si>
    <t>TomatoTomatillo</t>
  </si>
  <si>
    <t>Pepper Caribbean Red Hot</t>
  </si>
  <si>
    <t>Tomato Yellow Pear</t>
  </si>
  <si>
    <t>Pepper Cayenne Long Slim</t>
  </si>
  <si>
    <t>Watermelon Crimson Sweet</t>
  </si>
  <si>
    <t>Pepper Habanero</t>
  </si>
  <si>
    <t>Total 3.5" Healthy Harvest Vegetable/Fruit 12 packs</t>
  </si>
  <si>
    <t>Pepper Hungarian Hot Wax</t>
  </si>
  <si>
    <t>Pepper Jalapeño</t>
  </si>
  <si>
    <t>Pepper Melrose</t>
  </si>
  <si>
    <t>Pepper Poblano</t>
  </si>
  <si>
    <r>
      <t xml:space="preserve">1 GALLON MIGHTY MATO 6PK </t>
    </r>
    <r>
      <rPr>
        <sz val="10"/>
        <rFont val="Arial Narrow"/>
        <family val="2"/>
      </rPr>
      <t xml:space="preserve"> (6/shelf - 30/rack)</t>
    </r>
  </si>
  <si>
    <r>
      <t xml:space="preserve">12" SALAD BOWL  </t>
    </r>
    <r>
      <rPr>
        <sz val="10"/>
        <rFont val="Arial Narrow"/>
        <family val="2"/>
      </rPr>
      <t>(8/shelf - 40/rack)</t>
    </r>
  </si>
  <si>
    <t>Grafted Tomato Beefsteak</t>
  </si>
  <si>
    <t>SimplySalad City Garden Mix &amp; Tomato</t>
  </si>
  <si>
    <t>Grafted Tomato Big Beef</t>
  </si>
  <si>
    <t>Total 12" Salad Bowls</t>
  </si>
  <si>
    <t>Grafted Tomato Brandywine Red</t>
  </si>
  <si>
    <t>Grafted Tomato Early Girl</t>
  </si>
  <si>
    <t>Grafted Tomato Mortgage Lifter</t>
  </si>
  <si>
    <t>FLATS</t>
  </si>
  <si>
    <t>Grafted Tomato Sun Sugar</t>
  </si>
  <si>
    <t>Grafted Tomato Sweet Million</t>
  </si>
  <si>
    <t>Total 1 Gallon Mighty Mato 6 packs</t>
  </si>
  <si>
    <t>Ageratum Blue</t>
  </si>
  <si>
    <t>Alyssum Blue</t>
  </si>
  <si>
    <r>
      <t xml:space="preserve">1 GALLON HH VEGETABLE 6PK </t>
    </r>
    <r>
      <rPr>
        <sz val="10"/>
        <rFont val="Arial Narrow"/>
        <family val="2"/>
      </rPr>
      <t xml:space="preserve"> (6/shelf - 30/rack)</t>
    </r>
  </si>
  <si>
    <t>Alyssum Lavender</t>
  </si>
  <si>
    <t>Alyssum Mix</t>
  </si>
  <si>
    <t>Pepper Bhut Jolokia (Ghost)</t>
  </si>
  <si>
    <t>Alyssum Pink</t>
  </si>
  <si>
    <r>
      <t>Pepper California Wonder</t>
    </r>
    <r>
      <rPr>
        <sz val="9"/>
        <rFont val="CAC Futura Casual"/>
      </rPr>
      <t/>
    </r>
  </si>
  <si>
    <t>Alyssum Purple</t>
  </si>
  <si>
    <t>Alyssum White</t>
  </si>
  <si>
    <t>Begonia Bronze, Mix</t>
  </si>
  <si>
    <t>Begonia Bronze, Red</t>
  </si>
  <si>
    <t>Begonia Bronze, Rose</t>
  </si>
  <si>
    <t>Begonia Bronze, White</t>
  </si>
  <si>
    <t>Tomato Champion</t>
  </si>
  <si>
    <t>Begonia Green, Mix</t>
  </si>
  <si>
    <t>Begonia Green, Pink</t>
  </si>
  <si>
    <t>Begonia Green, Red</t>
  </si>
  <si>
    <t>Tomato Golden Jubilee</t>
  </si>
  <si>
    <t>Begonia Green, Rose</t>
  </si>
  <si>
    <t>Tomato Husky Red</t>
  </si>
  <si>
    <t>Begonia Green, White</t>
  </si>
  <si>
    <t>Tomato Patio</t>
  </si>
  <si>
    <t>Celosia Mix (cockscomb)</t>
  </si>
  <si>
    <t>Celosia Mix (plume)</t>
  </si>
  <si>
    <t>Celosia Orange</t>
  </si>
  <si>
    <t>Celosia Pink</t>
  </si>
  <si>
    <t>Celosia Red</t>
  </si>
  <si>
    <t>Tomato Supersteak</t>
  </si>
  <si>
    <t>Celosia Yellow</t>
  </si>
  <si>
    <t>Tomato Sweet Seedless</t>
  </si>
  <si>
    <t>Cleome Mix</t>
  </si>
  <si>
    <t>Total 1 Gallon Healthy Harvest Vegetable 6 packs</t>
  </si>
  <si>
    <t>Coleus Blackdragon</t>
  </si>
  <si>
    <t>Coleus Festive Dance</t>
  </si>
  <si>
    <r>
      <t xml:space="preserve">3 GALLON HH TOMATO (caged)  </t>
    </r>
    <r>
      <rPr>
        <sz val="10"/>
        <rFont val="Arial Narrow"/>
        <family val="2"/>
      </rPr>
      <t>(15/shelf - 30/rack)</t>
    </r>
  </si>
  <si>
    <t>Coleus Jade</t>
  </si>
  <si>
    <t>Coleus Mix</t>
  </si>
  <si>
    <t>Coleus Red</t>
  </si>
  <si>
    <t>Coleus Rose</t>
  </si>
  <si>
    <t>Cosmos Mix</t>
  </si>
  <si>
    <t>Dahlia Mix</t>
  </si>
  <si>
    <t>Dianthus Crimson</t>
  </si>
  <si>
    <t>Dianthus Mix</t>
  </si>
  <si>
    <t>Dianthus Purple Picotee</t>
  </si>
  <si>
    <t>Dianthus Raspberry</t>
  </si>
  <si>
    <t>Dianthus Red</t>
  </si>
  <si>
    <t>Total 3 Gallon Tomatoes</t>
  </si>
  <si>
    <t>Dianthus Strawberry</t>
  </si>
  <si>
    <t>Dianthus Wee Willie</t>
  </si>
  <si>
    <r>
      <t xml:space="preserve">STRAWBERRY JAR (RED) </t>
    </r>
    <r>
      <rPr>
        <sz val="10"/>
        <rFont val="Arial Narrow"/>
        <family val="2"/>
      </rPr>
      <t xml:space="preserve"> (18/shelf - 108/rack)</t>
    </r>
  </si>
  <si>
    <t>Dianthus White</t>
  </si>
  <si>
    <t>Dusty Miller Silverdust</t>
  </si>
  <si>
    <t>Everbearing</t>
  </si>
  <si>
    <t>Gazania Mix</t>
  </si>
  <si>
    <t>Total Strawberry Jars</t>
  </si>
  <si>
    <t>Hypoestes Red</t>
  </si>
  <si>
    <t>Hypoestes Rose</t>
  </si>
  <si>
    <t>Hypoestes White</t>
  </si>
  <si>
    <t>Pansy Clear White</t>
  </si>
  <si>
    <t>Impatien Blue</t>
  </si>
  <si>
    <t>Pansy Clear Yellow</t>
  </si>
  <si>
    <t>Impatien Blush</t>
  </si>
  <si>
    <t>Petunia Double Blue</t>
  </si>
  <si>
    <t>Impatien Burgundy</t>
  </si>
  <si>
    <t>Petunia Double Burgundy</t>
  </si>
  <si>
    <t>Impatien Coral</t>
  </si>
  <si>
    <t>Petunia Double Mix</t>
  </si>
  <si>
    <t>Impatien Cranberry</t>
  </si>
  <si>
    <t>Petunia Double Red</t>
  </si>
  <si>
    <t>Impatien Lilac</t>
  </si>
  <si>
    <t>Petunia Double Rose</t>
  </si>
  <si>
    <t>Impatien Mix</t>
  </si>
  <si>
    <t>Petunia Grandiflora Blue</t>
  </si>
  <si>
    <t>Impatien Mix, Passion</t>
  </si>
  <si>
    <t>Petunia Grandiflora Burgundy</t>
  </si>
  <si>
    <t>Petunia Grandiflora Hulahoop Blue</t>
  </si>
  <si>
    <t>Impatien Mix, Wedgewood</t>
  </si>
  <si>
    <t>Petunia Grandiflora Hulahoop Burgundy</t>
  </si>
  <si>
    <t>Impatien Orange</t>
  </si>
  <si>
    <t>Petunia Grandiflora Hulahoop Red</t>
  </si>
  <si>
    <t>Impatien Pink</t>
  </si>
  <si>
    <t>Petunia Grandiflora Hulahoop Velvet</t>
  </si>
  <si>
    <t>Impatien Red</t>
  </si>
  <si>
    <t>Petunia Grandiflora Lilac</t>
  </si>
  <si>
    <t>Impatien Rose</t>
  </si>
  <si>
    <t>Petunia Grandiflora Midnight</t>
  </si>
  <si>
    <t>Impatien Salmon</t>
  </si>
  <si>
    <t>Petunia Grandiflora Mix</t>
  </si>
  <si>
    <t>Impatien Star Red</t>
  </si>
  <si>
    <t>Petunia Grandiflora Mix, Nautical</t>
  </si>
  <si>
    <t>Impatien Star Violet</t>
  </si>
  <si>
    <t>Petunia Grandiflora Mix, Patriot</t>
  </si>
  <si>
    <t>Impatien Swirl Pink</t>
  </si>
  <si>
    <t>Petunia Grandiflora Pink</t>
  </si>
  <si>
    <t>Impatien Violet</t>
  </si>
  <si>
    <t>Petunia Grandiflora Purple</t>
  </si>
  <si>
    <t>Impatien White</t>
  </si>
  <si>
    <t>Petunia Grandiflora Red</t>
  </si>
  <si>
    <t>Lobelia Blue</t>
  </si>
  <si>
    <t>Petunia Grandiflora Rose</t>
  </si>
  <si>
    <t>Lobelia Sky Blue</t>
  </si>
  <si>
    <t>Petunia Grandiflora Salmon</t>
  </si>
  <si>
    <t>Lobelia White</t>
  </si>
  <si>
    <t>Petunia Grandiflora Sugar Daddy</t>
  </si>
  <si>
    <t>Marigold Crackerjack Mix</t>
  </si>
  <si>
    <t>Petunia Grandiflora White</t>
  </si>
  <si>
    <t>Marigold Dwarf Bicolor</t>
  </si>
  <si>
    <t>Petunia Multiflora Blue</t>
  </si>
  <si>
    <t>Marigold Dwarf Mix</t>
  </si>
  <si>
    <t>Petunia Multiflora Blue Star</t>
  </si>
  <si>
    <t>Marigold Dwarf Orange</t>
  </si>
  <si>
    <t>Petunia Multiflora Burgundy</t>
  </si>
  <si>
    <t>Marigold Dwarf Red</t>
  </si>
  <si>
    <t>Petunia Multiflora Light Blue</t>
  </si>
  <si>
    <t>Marigold Dwarf Yellow</t>
  </si>
  <si>
    <t>Petunia Multiflora Mix</t>
  </si>
  <si>
    <t>Marigold Medium Mix</t>
  </si>
  <si>
    <t>Petunia Multiflora Pink</t>
  </si>
  <si>
    <t>Marigold Medium Orange</t>
  </si>
  <si>
    <t>Petunia Multiflora Purple</t>
  </si>
  <si>
    <t>Marigold Medium Red</t>
  </si>
  <si>
    <t>Petunia Multiflora Red</t>
  </si>
  <si>
    <t>Marigold Medium Yellow</t>
  </si>
  <si>
    <t>Petunia Multiflora Rose</t>
  </si>
  <si>
    <t>Marigold Tall Orange</t>
  </si>
  <si>
    <t>Petunia Multiflora Salmon</t>
  </si>
  <si>
    <t>Marigold Tall Yellow</t>
  </si>
  <si>
    <t>Petunia Multiflora White</t>
  </si>
  <si>
    <t>Nicotiana Mix</t>
  </si>
  <si>
    <t>Petunia Multiflora Yellow</t>
  </si>
  <si>
    <t>Pansy Beaconsfield</t>
  </si>
  <si>
    <t>Portulaca Deep Red</t>
  </si>
  <si>
    <t>Pansy Blotch Blue</t>
  </si>
  <si>
    <t>Portulaca Fuchsia</t>
  </si>
  <si>
    <t>Pansy Blotch Mix</t>
  </si>
  <si>
    <t>Portulaca Mix</t>
  </si>
  <si>
    <t>Pansy Blotch Rose</t>
  </si>
  <si>
    <t>Portulaca Orange</t>
  </si>
  <si>
    <t>Pansy Blotch Violet</t>
  </si>
  <si>
    <t>Portulaca Peppermint</t>
  </si>
  <si>
    <t>Pansy Blotch White</t>
  </si>
  <si>
    <t>Portulaca Yellow</t>
  </si>
  <si>
    <t>Pansy Blotch Yellow</t>
  </si>
  <si>
    <t>Salvia Dwarf Purple</t>
  </si>
  <si>
    <t>Pansy Clear Blue</t>
  </si>
  <si>
    <t>Salvia Dwarf Red</t>
  </si>
  <si>
    <t>Pansy Clear Light Blue</t>
  </si>
  <si>
    <t>Salvia Dwarf Salmon</t>
  </si>
  <si>
    <t>Pansy Clear Mix</t>
  </si>
  <si>
    <t>Salvia Dwarf White</t>
  </si>
  <si>
    <t>Pansy Clear Orange</t>
  </si>
  <si>
    <t>Salvia Medium Red</t>
  </si>
  <si>
    <t>Pansy Clear Red</t>
  </si>
  <si>
    <t>Salvia Tall Red</t>
  </si>
  <si>
    <t>Pansy Clear Violet</t>
  </si>
  <si>
    <t>Salvia Victoria Blue</t>
  </si>
  <si>
    <t>Snapdragon Dwarf Burgundy</t>
  </si>
  <si>
    <t>Broccoli</t>
  </si>
  <si>
    <t>Snapdragon Dwarf Mix</t>
  </si>
  <si>
    <t>Brussel Sprouts</t>
  </si>
  <si>
    <t>Snapdragon Dwarf Orange</t>
  </si>
  <si>
    <t>Cabbage Discovery</t>
  </si>
  <si>
    <t>Snapdragon Dwarf Pink</t>
  </si>
  <si>
    <t>Cabbage Flat Dutch</t>
  </si>
  <si>
    <t>Snapdragon Dwarf Red</t>
  </si>
  <si>
    <t>Cabbage Ruby Perfection</t>
  </si>
  <si>
    <t>Snapdragon Dwarf White</t>
  </si>
  <si>
    <t>Cabbage Stonehead</t>
  </si>
  <si>
    <t>Snapdragon Dwarf Yellow</t>
  </si>
  <si>
    <t>Snapdragon Tall Mix</t>
  </si>
  <si>
    <t>Snapdragon Tall Pink</t>
  </si>
  <si>
    <t>Cauliflower Self Blanche</t>
  </si>
  <si>
    <t>Snapdragon Tall Red</t>
  </si>
  <si>
    <t>Snapdragon Tall White</t>
  </si>
  <si>
    <t>Cucumber Homemade Pickles</t>
  </si>
  <si>
    <t>Snapdragon Tall Yellow</t>
  </si>
  <si>
    <t>Torenia Blue</t>
  </si>
  <si>
    <t>Torenia Mix</t>
  </si>
  <si>
    <t>Lettuce Buttercrunch</t>
  </si>
  <si>
    <t>Verbena Imagination</t>
  </si>
  <si>
    <t>Onion Red</t>
  </si>
  <si>
    <t>Verbena Mix</t>
  </si>
  <si>
    <t>Onion Yellow</t>
  </si>
  <si>
    <t>Verbena Pink</t>
  </si>
  <si>
    <t>Pepper Better Belle</t>
  </si>
  <si>
    <t>Verbena Red</t>
  </si>
  <si>
    <t>Verbena Violet</t>
  </si>
  <si>
    <t>Verbena White</t>
  </si>
  <si>
    <t>Vinca Apricot</t>
  </si>
  <si>
    <t>Vinca Blush</t>
  </si>
  <si>
    <t>Vinca Burgundy</t>
  </si>
  <si>
    <t>Vinca Cherry Halo</t>
  </si>
  <si>
    <t>Vinca Mix</t>
  </si>
  <si>
    <t>Vinca Orange</t>
  </si>
  <si>
    <t>Vinca Orchid</t>
  </si>
  <si>
    <t>Vinca Pink</t>
  </si>
  <si>
    <t>Vinca Polka Dot</t>
  </si>
  <si>
    <t>Vinca Red</t>
  </si>
  <si>
    <t>Squash Acorn</t>
  </si>
  <si>
    <t>Vinca Rose</t>
  </si>
  <si>
    <t>Vinca White</t>
  </si>
  <si>
    <t>Squash Early Summer Crookneck</t>
  </si>
  <si>
    <t>Viola Blue</t>
  </si>
  <si>
    <t>Viola Coconut Swirl</t>
  </si>
  <si>
    <t>Viola Mix</t>
  </si>
  <si>
    <t>Squash Zucchini</t>
  </si>
  <si>
    <t>Viola Mix, Ocean Breeze</t>
  </si>
  <si>
    <t>Viola Orange Duet</t>
  </si>
  <si>
    <t>Viola Violet</t>
  </si>
  <si>
    <t>Viola Yellow</t>
  </si>
  <si>
    <t>Zinnia Dwarf Mix</t>
  </si>
  <si>
    <t>Zinnia Profusion Cherry</t>
  </si>
  <si>
    <t>Zinnia Profusion Mix</t>
  </si>
  <si>
    <t>Zinnia Profusion Orange</t>
  </si>
  <si>
    <t>Zinnia Profusion Yellow</t>
  </si>
  <si>
    <t>Zinnia Tall Mix</t>
  </si>
  <si>
    <t>Total 1204 Flower Flats</t>
  </si>
  <si>
    <t>Total 1204 Vegetable Flats</t>
  </si>
  <si>
    <r>
      <t>306 WAVE PETUNIA</t>
    </r>
    <r>
      <rPr>
        <sz val="10"/>
        <rFont val="Arial Narrow"/>
        <family val="2"/>
      </rPr>
      <t xml:space="preserve"> (3-6pk per flat)  (10/shelf - 70/rack)</t>
    </r>
  </si>
  <si>
    <t>Easy Wave Berry Velour</t>
  </si>
  <si>
    <t>Easy Wave Blue</t>
  </si>
  <si>
    <t>Easy Wave Burgundy Star</t>
  </si>
  <si>
    <t>Easy Wave Burgundy Velour</t>
  </si>
  <si>
    <t>Dianthus Violet</t>
  </si>
  <si>
    <t>Easy Wave Mix, Great Lakes</t>
  </si>
  <si>
    <t>Easy Wave Mix, South Beach</t>
  </si>
  <si>
    <t>Easy Wave Mix, The Flag</t>
  </si>
  <si>
    <t>Easy Wave Pink Passion</t>
  </si>
  <si>
    <t>Gazania</t>
  </si>
  <si>
    <t>Easy Wave Plum Vein</t>
  </si>
  <si>
    <t>Easy Wave Red Velour</t>
  </si>
  <si>
    <t>Easy Wave Silver</t>
  </si>
  <si>
    <t>Easy Wave White</t>
  </si>
  <si>
    <t>Wave Lavender</t>
  </si>
  <si>
    <t>Wave Purple Classic</t>
  </si>
  <si>
    <t>Total 306 Wave Petunia Flats</t>
  </si>
  <si>
    <t>Impatien Star</t>
  </si>
  <si>
    <t>Impatien Swirl</t>
  </si>
  <si>
    <t>Begonia Bronze, Pink</t>
  </si>
  <si>
    <t>Lobelia Crystal Palace</t>
  </si>
  <si>
    <t>Nicotiana</t>
  </si>
  <si>
    <t>Coleus Coral Sunrise</t>
  </si>
  <si>
    <t>Pansy Blue</t>
  </si>
  <si>
    <t>Pansy Light Blue</t>
  </si>
  <si>
    <t>Coleus Mosaic</t>
  </si>
  <si>
    <t>Coleus Pineapple</t>
  </si>
  <si>
    <t>Pansy White</t>
  </si>
  <si>
    <t>Pansy Yellow</t>
  </si>
  <si>
    <t>Petunia Double (assorted)</t>
  </si>
  <si>
    <t>Petunia Grandiflora Sky Blue</t>
  </si>
  <si>
    <t>Vinca Blue</t>
  </si>
  <si>
    <t>Vinca Grape</t>
  </si>
  <si>
    <t>Petunia Grandiflora Yellow</t>
  </si>
  <si>
    <t>Vinca Peppermint</t>
  </si>
  <si>
    <t>Petunia Multiflora Plum</t>
  </si>
  <si>
    <t>Zinnia Dwarf</t>
  </si>
  <si>
    <t>Zinnia Medium</t>
  </si>
  <si>
    <t>Zinnia Profusion</t>
  </si>
  <si>
    <t>Petunia Hulahoop Blue</t>
  </si>
  <si>
    <t>Zinnia Tall</t>
  </si>
  <si>
    <t>Petunia Hulahoop Red</t>
  </si>
  <si>
    <t>Total 606 Flower Flats</t>
  </si>
  <si>
    <t>Salvia Burgundy</t>
  </si>
  <si>
    <t>Salvia Lilac</t>
  </si>
  <si>
    <t>Salvia Mix</t>
  </si>
  <si>
    <t>Salvia Purple</t>
  </si>
  <si>
    <t>Salvia White</t>
  </si>
  <si>
    <t>Verbena Blue</t>
  </si>
  <si>
    <t>Verbena Burgundy</t>
  </si>
  <si>
    <t>Grand totals below automatically calculate when order is filled out by computer.</t>
  </si>
  <si>
    <t>GRAND TOTALS</t>
  </si>
  <si>
    <t>Order Qty</t>
  </si>
  <si>
    <t>Rack Qty</t>
  </si>
  <si>
    <t>3.5" Accent Plants 12pk</t>
  </si>
  <si>
    <t>4" Seed Geranium 10pk</t>
  </si>
  <si>
    <t>4.5" Garden Exclusives 10pk</t>
  </si>
  <si>
    <t>4.5" Proven Winners 10pk</t>
  </si>
  <si>
    <t>Quart HGTV 8pk</t>
  </si>
  <si>
    <t>1 Gallon HGTV 6pk</t>
  </si>
  <si>
    <t>1 Gallon Thrillers 6pk</t>
  </si>
  <si>
    <t>10" Premium Hanging Basket</t>
  </si>
  <si>
    <t>12" Premium Hanging Basket</t>
  </si>
  <si>
    <t>14" HGTV Hanging Basket</t>
  </si>
  <si>
    <t>12" Coco Moss Hanging Basket Dipladenia</t>
  </si>
  <si>
    <t>12" Coco Moss Hanging Basket Succulents</t>
  </si>
  <si>
    <t>12" Spanish Cone Hanging Basket</t>
  </si>
  <si>
    <t>14" Coco Moss Hanging Basket</t>
  </si>
  <si>
    <t>14" Cone Rope Hanging Basket</t>
  </si>
  <si>
    <t>14" Square Braid Hanging Basket</t>
  </si>
  <si>
    <t>20" Coco Moss Hanging Basket</t>
  </si>
  <si>
    <t>Flower Pouch</t>
  </si>
  <si>
    <t>6" Turquoise Succulent Planter</t>
  </si>
  <si>
    <t>10" Natural Planter</t>
  </si>
  <si>
    <t>10" Patio Planter Premium</t>
  </si>
  <si>
    <t>10" Seed Combination Planter</t>
  </si>
  <si>
    <t>10" Cemetery Urn Liner</t>
  </si>
  <si>
    <t>10" Watering Can Planter</t>
  </si>
  <si>
    <t>12" Black Square Patio Planter</t>
  </si>
  <si>
    <t>12" Color Bowl</t>
  </si>
  <si>
    <t>12" Patio Planter</t>
  </si>
  <si>
    <t>12" Succulent Planter</t>
  </si>
  <si>
    <t>13" Gift Basket Planter</t>
  </si>
  <si>
    <t>14" Patio Planter</t>
  </si>
  <si>
    <t>14" HGTV Patio Planter</t>
  </si>
  <si>
    <t>14" Umbrella Planter</t>
  </si>
  <si>
    <t>17" Square Patio Planter</t>
  </si>
  <si>
    <t>Grab 'n Grow</t>
  </si>
  <si>
    <t>3.5" Healthy Harvest Herb 12pk</t>
  </si>
  <si>
    <t>3.5" Healthy Harvest Vegetable/Fruit 12pk</t>
  </si>
  <si>
    <t>1 Gallon Mighty Mato Grafted Tomato 6pk</t>
  </si>
  <si>
    <t>1 Gallon Healthy Harvest Vegetable 6pk</t>
  </si>
  <si>
    <t>3 Gallon Tomato</t>
  </si>
  <si>
    <t>Strawberry Jar</t>
  </si>
  <si>
    <t>12" Salad Bowl</t>
  </si>
  <si>
    <t>1204 Flower Flats</t>
  </si>
  <si>
    <t>1204 Vegetable Flats</t>
  </si>
  <si>
    <t>306 Wave Petunia (3-6 pks per flat)</t>
  </si>
  <si>
    <t>606 Flower Flats</t>
  </si>
  <si>
    <t>TOTAL RACKS</t>
  </si>
  <si>
    <t>Pansy Purple</t>
  </si>
  <si>
    <t>Pansy Red</t>
  </si>
  <si>
    <t>Petunia Multiflora Chiffon Morn</t>
  </si>
  <si>
    <t>Portulaca (assorted)</t>
  </si>
  <si>
    <t>***Please submit order by MONDAY evening to ensure delivery in the current week.***</t>
  </si>
  <si>
    <t>***Minimum order 2 per variety***</t>
  </si>
  <si>
    <r>
      <t xml:space="preserve">606 FLOWER FLAT  </t>
    </r>
    <r>
      <rPr>
        <sz val="10"/>
        <rFont val="Arial Narrow"/>
        <family val="2"/>
      </rPr>
      <t>(10/shelf - 110/rack)</t>
    </r>
  </si>
  <si>
    <r>
      <t xml:space="preserve">1204 FLOWER FLAT  </t>
    </r>
    <r>
      <rPr>
        <sz val="10"/>
        <rFont val="Arial Narrow"/>
        <family val="2"/>
      </rPr>
      <t>(10/shelf - 110/rack)</t>
    </r>
  </si>
  <si>
    <t>Availability is first come, first serve.  Updated every Saturday.  Please indicate order quantity in the order column.</t>
  </si>
  <si>
    <r>
      <t xml:space="preserve">1204 VEGETABLE FLAT  </t>
    </r>
    <r>
      <rPr>
        <sz val="10"/>
        <rFont val="Arial Narrow"/>
        <family val="2"/>
      </rPr>
      <t>(10/shelf - 110/rack)</t>
    </r>
  </si>
  <si>
    <r>
      <t xml:space="preserve">17" SQUARE PATIO PLANTER  </t>
    </r>
    <r>
      <rPr>
        <sz val="10"/>
        <rFont val="Arial Narrow"/>
        <family val="2"/>
      </rPr>
      <t>(3/shelf - 9/rack)</t>
    </r>
  </si>
  <si>
    <t>WEEK 17  APRIL 20-23</t>
  </si>
  <si>
    <t>Total 6" Regal Geranium 6 packs</t>
  </si>
  <si>
    <r>
      <t xml:space="preserve">6" REGAL GERANIUM 6PK </t>
    </r>
    <r>
      <rPr>
        <sz val="10"/>
        <rFont val="Arial Narrow"/>
        <family val="2"/>
      </rPr>
      <t>(8/shelf - 48/rack)</t>
    </r>
  </si>
  <si>
    <t>6" Regal Geraniums 6pk</t>
  </si>
  <si>
    <t>Special buy - limited time only!  6" Regal Geraniums, see page 7.</t>
  </si>
  <si>
    <t>Blush/Bicolor</t>
  </si>
  <si>
    <t>Salvia Black &amp; Blue (bud)</t>
  </si>
  <si>
    <r>
      <t xml:space="preserve">4" SEED GERANIUM 10PK  </t>
    </r>
    <r>
      <rPr>
        <sz val="10"/>
        <rFont val="Arial Narrow"/>
        <family val="2"/>
      </rPr>
      <t xml:space="preserve">(10/shelf - 70/rack) </t>
    </r>
  </si>
  <si>
    <t>Fern Boston (shade) PRE-FINISHED $3 off</t>
  </si>
  <si>
    <t>Petunia Supertunia Mixed Colors</t>
  </si>
  <si>
    <t>Impatien Mix, 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</si>
</sst>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;@"/>
    <numFmt numFmtId="165" formatCode="0.0"/>
  </numFmts>
  <fonts count="20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20"/>
      <color theme="1"/>
      <name val="Arial Narrow"/>
      <family val="2"/>
    </font>
    <font>
      <b/>
      <sz val="14"/>
      <name val="Arial Narrow"/>
      <family val="2"/>
    </font>
    <font>
      <b/>
      <sz val="10"/>
      <color theme="1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i/>
      <sz val="10"/>
      <color theme="1"/>
      <name val="Arial Narrow"/>
      <family val="2"/>
    </font>
    <font>
      <sz val="12"/>
      <color theme="1"/>
      <name val="Wingdings"/>
      <charset val="2"/>
    </font>
    <font>
      <sz val="9"/>
      <name val="CAC Futura Casual"/>
    </font>
    <font>
      <sz val="10"/>
      <name val="Arial"/>
      <family val="2"/>
    </font>
    <font>
      <b/>
      <i/>
      <sz val="10"/>
      <color theme="1"/>
      <name val="Arial Narrow"/>
      <family val="2"/>
    </font>
    <font>
      <sz val="8"/>
      <color indexed="8"/>
      <name val="Tahoma"/>
      <family val="2"/>
    </font>
    <font>
      <b/>
      <sz val="12"/>
      <color rgb="FFC00000"/>
      <name val="Arial Narrow"/>
      <family val="2"/>
    </font>
    <font>
      <b/>
      <sz val="10"/>
      <color rgb="FFC00000"/>
      <name val="Arial Narrow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4" fillId="0" borderId="0"/>
    <xf numFmtId="0" fontId="16" fillId="0" borderId="0" pivotButton="1"/>
    <xf numFmtId="44" fontId="16" fillId="0" borderId="0" applyFont="0" applyFill="0" applyBorder="0" applyAlignment="0" applyProtection="0"/>
    <xf numFmtId="0" fontId="14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3" fillId="0" borderId="0" xfId="0" applyFont="1"/>
    <xf numFmtId="16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0" xfId="0" applyFont="1" applyBorder="1" applyAlignment="1"/>
    <xf numFmtId="0" fontId="7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13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165" fontId="6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right" vertical="center"/>
    </xf>
    <xf numFmtId="0" fontId="10" fillId="5" borderId="15" xfId="0" applyFont="1" applyFill="1" applyBorder="1" applyAlignment="1">
      <alignment horizontal="right" vertical="center"/>
    </xf>
    <xf numFmtId="0" fontId="10" fillId="5" borderId="17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2" borderId="2" xfId="0" applyFont="1" applyFill="1" applyBorder="1" applyAlignment="1">
      <alignment horizontal="center" vertical="top"/>
    </xf>
    <xf numFmtId="0" fontId="19" fillId="2" borderId="3" xfId="0" applyFont="1" applyFill="1" applyBorder="1" applyAlignment="1">
      <alignment horizontal="center" vertical="top"/>
    </xf>
    <xf numFmtId="0" fontId="19" fillId="2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</cellXfs>
  <cellStyles count="5">
    <cellStyle name="Currency 2" xfId="3"/>
    <cellStyle name="Normal" xfId="0" builtinId="0"/>
    <cellStyle name="Normal 2" xfId="1"/>
    <cellStyle name="Normal 2 2" xfId="2"/>
    <cellStyle name="Normal 7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57150</xdr:rowOff>
    </xdr:from>
    <xdr:to>
      <xdr:col>4</xdr:col>
      <xdr:colOff>542925</xdr:colOff>
      <xdr:row>1</xdr:row>
      <xdr:rowOff>66675</xdr:rowOff>
    </xdr:to>
    <xdr:pic>
      <xdr:nvPicPr>
        <xdr:cNvPr id="2" name="Picture 1" descr="Printery Meadowridge Inc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57150"/>
          <a:ext cx="1257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4"/>
  <sheetViews>
    <sheetView showGridLines="0" showRowColHeaders="0" tabSelected="1" view="pageBreakPreview" zoomScale="105" zoomScaleNormal="105" zoomScaleSheetLayoutView="105" workbookViewId="0">
      <selection activeCell="G1" sqref="G1"/>
    </sheetView>
  </sheetViews>
  <sheetFormatPr defaultRowHeight="15" customHeight="1"/>
  <cols>
    <col min="1" max="1" width="30.7109375" style="9" customWidth="1"/>
    <col min="2" max="3" width="5.7109375" style="3" customWidth="1"/>
    <col min="4" max="4" width="3.7109375" style="54" customWidth="1"/>
    <col min="5" max="5" width="30.7109375" style="9" customWidth="1"/>
    <col min="6" max="7" width="5.7109375" style="3" customWidth="1"/>
    <col min="8" max="8" width="9.140625" style="9"/>
    <col min="9" max="9" width="30.7109375" style="9" customWidth="1"/>
    <col min="10" max="11" width="5.7109375" style="9" customWidth="1"/>
    <col min="12" max="12" width="3.7109375" style="9" customWidth="1"/>
    <col min="13" max="13" width="30.7109375" style="9" customWidth="1"/>
    <col min="14" max="15" width="5.7109375" style="9" customWidth="1"/>
    <col min="16" max="16" width="3.7109375" style="9" customWidth="1"/>
    <col min="17" max="16384" width="9.140625" style="9"/>
  </cols>
  <sheetData>
    <row r="1" spans="1:7" s="1" customFormat="1" ht="117.75" customHeight="1">
      <c r="B1" s="2"/>
      <c r="C1" s="3"/>
      <c r="E1" s="4"/>
      <c r="F1" s="3"/>
      <c r="G1" s="3"/>
    </row>
    <row r="2" spans="1:7" s="1" customFormat="1" ht="20.100000000000001" customHeight="1">
      <c r="A2" s="76" t="s">
        <v>0</v>
      </c>
      <c r="B2" s="76"/>
      <c r="C2" s="76"/>
      <c r="D2" s="76"/>
      <c r="E2" s="76"/>
      <c r="F2" s="76"/>
      <c r="G2" s="76"/>
    </row>
    <row r="3" spans="1:7" s="1" customFormat="1" ht="20.100000000000001" customHeight="1">
      <c r="A3" s="76"/>
      <c r="B3" s="76"/>
      <c r="C3" s="76"/>
      <c r="D3" s="76"/>
      <c r="E3" s="76"/>
      <c r="F3" s="76"/>
      <c r="G3" s="76"/>
    </row>
    <row r="4" spans="1:7" s="1" customFormat="1" ht="20.100000000000001" customHeight="1">
      <c r="A4" s="77" t="s">
        <v>1007</v>
      </c>
      <c r="B4" s="77"/>
      <c r="C4" s="77"/>
      <c r="D4" s="77"/>
      <c r="E4" s="77"/>
      <c r="F4" s="77"/>
      <c r="G4" s="77"/>
    </row>
    <row r="5" spans="1:7" s="1" customFormat="1" ht="20.100000000000001" customHeight="1">
      <c r="A5" s="78" t="s">
        <v>1</v>
      </c>
      <c r="B5" s="78"/>
      <c r="C5" s="78"/>
      <c r="D5" s="78"/>
      <c r="E5" s="78"/>
      <c r="F5" s="78"/>
      <c r="G5" s="78"/>
    </row>
    <row r="6" spans="1:7" s="1" customFormat="1" ht="20.100000000000001" customHeight="1">
      <c r="A6" s="78" t="s">
        <v>2</v>
      </c>
      <c r="B6" s="78"/>
      <c r="C6" s="78"/>
      <c r="D6" s="78"/>
      <c r="E6" s="78"/>
      <c r="F6" s="78"/>
      <c r="G6" s="78"/>
    </row>
    <row r="7" spans="1:7" s="1" customFormat="1" ht="20.100000000000001" customHeight="1">
      <c r="A7" s="78" t="s">
        <v>3</v>
      </c>
      <c r="B7" s="78"/>
      <c r="C7" s="78"/>
      <c r="D7" s="78"/>
      <c r="E7" s="78"/>
      <c r="F7" s="78"/>
      <c r="G7" s="78"/>
    </row>
    <row r="8" spans="1:7" s="1" customFormat="1" ht="20.100000000000001" customHeight="1">
      <c r="A8" s="78" t="s">
        <v>4</v>
      </c>
      <c r="B8" s="78"/>
      <c r="C8" s="78"/>
      <c r="D8" s="78"/>
      <c r="E8" s="78"/>
      <c r="F8" s="78"/>
      <c r="G8" s="78"/>
    </row>
    <row r="9" spans="1:7" s="1" customFormat="1" ht="20.100000000000001" customHeight="1">
      <c r="A9" s="5"/>
      <c r="B9" s="6"/>
      <c r="C9" s="6"/>
      <c r="D9" s="5"/>
      <c r="E9" s="5"/>
      <c r="F9" s="6"/>
      <c r="G9" s="6"/>
    </row>
    <row r="10" spans="1:7" s="1" customFormat="1" ht="20.100000000000001" customHeight="1">
      <c r="A10" s="7"/>
      <c r="B10" s="2"/>
      <c r="C10" s="3"/>
      <c r="E10" s="4"/>
      <c r="F10" s="3"/>
      <c r="G10" s="3"/>
    </row>
    <row r="11" spans="1:7" ht="20.100000000000001" customHeight="1">
      <c r="A11" s="8" t="s">
        <v>5</v>
      </c>
      <c r="B11" s="73"/>
      <c r="C11" s="73"/>
      <c r="D11" s="73"/>
      <c r="E11" s="73"/>
      <c r="F11" s="73"/>
    </row>
    <row r="12" spans="1:7" ht="20.100000000000001" customHeight="1">
      <c r="B12" s="6"/>
      <c r="D12" s="9"/>
      <c r="E12" s="3"/>
    </row>
    <row r="13" spans="1:7" ht="20.100000000000001" customHeight="1">
      <c r="A13" s="8" t="s">
        <v>6</v>
      </c>
      <c r="B13" s="73"/>
      <c r="C13" s="73"/>
      <c r="D13" s="73"/>
      <c r="E13" s="73"/>
      <c r="F13" s="73"/>
    </row>
    <row r="14" spans="1:7" ht="20.100000000000001" customHeight="1">
      <c r="B14" s="6"/>
      <c r="D14" s="9"/>
      <c r="E14" s="3"/>
    </row>
    <row r="15" spans="1:7" ht="20.100000000000001" customHeight="1">
      <c r="A15" s="8" t="s">
        <v>7</v>
      </c>
      <c r="B15" s="74"/>
      <c r="C15" s="74"/>
      <c r="D15" s="74"/>
      <c r="E15" s="10"/>
    </row>
    <row r="16" spans="1:7" ht="20.100000000000001" customHeight="1">
      <c r="B16" s="6"/>
      <c r="D16" s="9"/>
      <c r="E16" s="3"/>
    </row>
    <row r="17" spans="1:7" ht="20.100000000000001" customHeight="1">
      <c r="A17" s="8" t="s">
        <v>8</v>
      </c>
      <c r="B17" s="75"/>
      <c r="C17" s="75"/>
      <c r="D17" s="75"/>
      <c r="E17" s="11"/>
    </row>
    <row r="18" spans="1:7" ht="20.100000000000001" customHeight="1">
      <c r="B18" s="6"/>
      <c r="D18" s="9"/>
      <c r="E18" s="3"/>
    </row>
    <row r="19" spans="1:7" ht="20.100000000000001" customHeight="1">
      <c r="A19" s="8" t="s">
        <v>9</v>
      </c>
      <c r="B19" s="75"/>
      <c r="C19" s="75"/>
      <c r="D19" s="75"/>
      <c r="E19" s="11"/>
    </row>
    <row r="20" spans="1:7" ht="20.100000000000001" customHeight="1">
      <c r="D20" s="9"/>
      <c r="E20" s="3"/>
    </row>
    <row r="21" spans="1:7" ht="20.100000000000001" customHeight="1">
      <c r="A21" s="8" t="s">
        <v>10</v>
      </c>
      <c r="C21" s="12"/>
      <c r="D21" s="13"/>
      <c r="E21" s="11"/>
      <c r="F21" s="14"/>
      <c r="G21" s="14"/>
    </row>
    <row r="22" spans="1:7" s="1" customFormat="1" ht="20.100000000000001" customHeight="1">
      <c r="A22" s="7"/>
      <c r="B22" s="2"/>
      <c r="C22" s="3"/>
      <c r="E22" s="4"/>
      <c r="F22" s="3"/>
      <c r="G22" s="3"/>
    </row>
    <row r="23" spans="1:7" s="1" customFormat="1" ht="20.100000000000001" customHeight="1">
      <c r="A23" s="79" t="s">
        <v>1000</v>
      </c>
      <c r="B23" s="79"/>
      <c r="C23" s="79"/>
      <c r="D23" s="79"/>
      <c r="E23" s="79"/>
      <c r="F23" s="79"/>
      <c r="G23" s="79"/>
    </row>
    <row r="24" spans="1:7" ht="20.100000000000001" customHeight="1">
      <c r="D24" s="9"/>
      <c r="E24" s="3"/>
    </row>
    <row r="25" spans="1:7" ht="20.100000000000001" customHeight="1">
      <c r="A25" s="8" t="s">
        <v>11</v>
      </c>
      <c r="D25" s="9"/>
      <c r="E25" s="3"/>
    </row>
    <row r="26" spans="1:7" ht="20.100000000000001" customHeight="1">
      <c r="A26" s="80" t="s">
        <v>1011</v>
      </c>
      <c r="B26" s="81"/>
      <c r="C26" s="81"/>
      <c r="D26" s="81"/>
      <c r="E26" s="81"/>
      <c r="F26" s="81"/>
      <c r="G26" s="82"/>
    </row>
    <row r="27" spans="1:7" ht="20.100000000000001" customHeight="1">
      <c r="A27" s="83"/>
      <c r="B27" s="84"/>
      <c r="C27" s="84"/>
      <c r="D27" s="84"/>
      <c r="E27" s="84"/>
      <c r="F27" s="84"/>
      <c r="G27" s="85"/>
    </row>
    <row r="28" spans="1:7" ht="20.100000000000001" customHeight="1">
      <c r="A28" s="83"/>
      <c r="B28" s="84"/>
      <c r="C28" s="84"/>
      <c r="D28" s="84"/>
      <c r="E28" s="84"/>
      <c r="F28" s="84"/>
      <c r="G28" s="85"/>
    </row>
    <row r="29" spans="1:7" ht="20.100000000000001" customHeight="1">
      <c r="A29" s="83"/>
      <c r="B29" s="84"/>
      <c r="C29" s="84"/>
      <c r="D29" s="84"/>
      <c r="E29" s="84"/>
      <c r="F29" s="84"/>
      <c r="G29" s="85"/>
    </row>
    <row r="30" spans="1:7" ht="20.100000000000001" customHeight="1">
      <c r="A30" s="83"/>
      <c r="B30" s="84"/>
      <c r="C30" s="84"/>
      <c r="D30" s="84"/>
      <c r="E30" s="84"/>
      <c r="F30" s="84"/>
      <c r="G30" s="85"/>
    </row>
    <row r="31" spans="1:7" ht="20.100000000000001" customHeight="1">
      <c r="A31" s="86"/>
      <c r="B31" s="87"/>
      <c r="C31" s="87"/>
      <c r="D31" s="87"/>
      <c r="E31" s="87"/>
      <c r="F31" s="87"/>
      <c r="G31" s="88"/>
    </row>
    <row r="32" spans="1:7" ht="20.100000000000001" customHeight="1">
      <c r="A32" s="72" t="s">
        <v>1004</v>
      </c>
      <c r="B32" s="72"/>
      <c r="C32" s="72"/>
      <c r="D32" s="72"/>
      <c r="E32" s="72"/>
      <c r="F32" s="72"/>
      <c r="G32" s="72"/>
    </row>
    <row r="33" spans="1:7" s="15" customFormat="1" ht="14.1" customHeight="1">
      <c r="A33" s="65" t="s">
        <v>12</v>
      </c>
      <c r="B33" s="66"/>
      <c r="C33" s="66"/>
      <c r="D33" s="66"/>
      <c r="E33" s="66"/>
      <c r="F33" s="66"/>
      <c r="G33" s="67"/>
    </row>
    <row r="34" spans="1:7" s="15" customFormat="1" ht="14.1" customHeight="1">
      <c r="A34" s="64" t="s">
        <v>13</v>
      </c>
      <c r="B34" s="64"/>
      <c r="C34" s="64"/>
      <c r="D34" s="16"/>
      <c r="E34" s="64" t="s">
        <v>14</v>
      </c>
      <c r="F34" s="64"/>
      <c r="G34" s="64"/>
    </row>
    <row r="35" spans="1:7" s="15" customFormat="1" ht="14.1" customHeight="1">
      <c r="A35" s="15" t="s">
        <v>15</v>
      </c>
      <c r="B35" s="17" t="s">
        <v>16</v>
      </c>
      <c r="C35" s="17" t="s">
        <v>17</v>
      </c>
      <c r="D35" s="16"/>
      <c r="E35" s="15" t="s">
        <v>15</v>
      </c>
      <c r="F35" s="17" t="s">
        <v>16</v>
      </c>
      <c r="G35" s="17" t="s">
        <v>17</v>
      </c>
    </row>
    <row r="36" spans="1:7" s="15" customFormat="1" ht="14.1" customHeight="1">
      <c r="A36" s="18" t="s">
        <v>18</v>
      </c>
      <c r="B36" s="19">
        <v>40</v>
      </c>
      <c r="C36" s="20"/>
      <c r="D36" s="16"/>
      <c r="E36" s="21" t="s">
        <v>19</v>
      </c>
      <c r="F36" s="19">
        <v>25</v>
      </c>
      <c r="G36" s="20"/>
    </row>
    <row r="37" spans="1:7" s="15" customFormat="1" ht="14.1" customHeight="1">
      <c r="A37" s="18" t="s">
        <v>20</v>
      </c>
      <c r="B37" s="19">
        <v>55</v>
      </c>
      <c r="C37" s="20"/>
      <c r="D37" s="16"/>
      <c r="E37" s="21" t="s">
        <v>21</v>
      </c>
      <c r="F37" s="19">
        <v>65</v>
      </c>
      <c r="G37" s="20"/>
    </row>
    <row r="38" spans="1:7" s="15" customFormat="1" ht="14.1" customHeight="1">
      <c r="A38" s="18" t="s">
        <v>22</v>
      </c>
      <c r="B38" s="19">
        <v>35</v>
      </c>
      <c r="C38" s="20"/>
      <c r="D38" s="16"/>
      <c r="E38" s="21" t="s">
        <v>23</v>
      </c>
      <c r="F38" s="19">
        <v>5</v>
      </c>
      <c r="G38" s="20"/>
    </row>
    <row r="39" spans="1:7" s="15" customFormat="1" ht="14.1" customHeight="1">
      <c r="A39" s="18" t="s">
        <v>24</v>
      </c>
      <c r="B39" s="19">
        <v>50</v>
      </c>
      <c r="C39" s="20"/>
      <c r="D39" s="16"/>
      <c r="E39" s="21" t="s">
        <v>25</v>
      </c>
      <c r="F39" s="19">
        <v>110</v>
      </c>
      <c r="G39" s="20"/>
    </row>
    <row r="40" spans="1:7" s="15" customFormat="1" ht="14.1" customHeight="1">
      <c r="A40" s="18" t="s">
        <v>26</v>
      </c>
      <c r="B40" s="19">
        <v>0</v>
      </c>
      <c r="C40" s="20"/>
      <c r="D40" s="16"/>
      <c r="E40" s="21" t="s">
        <v>27</v>
      </c>
      <c r="F40" s="19">
        <v>40</v>
      </c>
      <c r="G40" s="20"/>
    </row>
    <row r="41" spans="1:7" s="15" customFormat="1" ht="14.1" customHeight="1">
      <c r="A41" s="18" t="s">
        <v>28</v>
      </c>
      <c r="B41" s="19">
        <v>0</v>
      </c>
      <c r="C41" s="20"/>
      <c r="D41" s="16"/>
      <c r="E41" s="21" t="s">
        <v>29</v>
      </c>
      <c r="F41" s="19">
        <v>80</v>
      </c>
      <c r="G41" s="20"/>
    </row>
    <row r="42" spans="1:7" s="15" customFormat="1" ht="14.1" customHeight="1">
      <c r="A42" s="18" t="s">
        <v>30</v>
      </c>
      <c r="B42" s="19">
        <v>35</v>
      </c>
      <c r="C42" s="20"/>
      <c r="D42" s="16"/>
      <c r="E42" s="21" t="s">
        <v>31</v>
      </c>
      <c r="F42" s="19">
        <v>100</v>
      </c>
      <c r="G42" s="20"/>
    </row>
    <row r="43" spans="1:7" s="15" customFormat="1" ht="14.1" customHeight="1">
      <c r="A43" s="18" t="s">
        <v>32</v>
      </c>
      <c r="B43" s="19">
        <v>30</v>
      </c>
      <c r="C43" s="20"/>
      <c r="D43" s="16"/>
      <c r="E43" s="21" t="s">
        <v>33</v>
      </c>
      <c r="F43" s="19">
        <v>80</v>
      </c>
      <c r="G43" s="20"/>
    </row>
    <row r="44" spans="1:7" s="15" customFormat="1" ht="14.1" customHeight="1">
      <c r="A44" s="18" t="s">
        <v>34</v>
      </c>
      <c r="B44" s="19">
        <v>75</v>
      </c>
      <c r="C44" s="20"/>
      <c r="D44" s="16"/>
      <c r="E44" s="21" t="s">
        <v>35</v>
      </c>
      <c r="F44" s="19">
        <v>50</v>
      </c>
      <c r="G44" s="20"/>
    </row>
    <row r="45" spans="1:7" s="15" customFormat="1" ht="14.1" customHeight="1">
      <c r="A45" s="18" t="s">
        <v>36</v>
      </c>
      <c r="B45" s="19">
        <v>95</v>
      </c>
      <c r="C45" s="20"/>
      <c r="D45" s="16"/>
      <c r="E45" s="21" t="s">
        <v>37</v>
      </c>
      <c r="F45" s="19">
        <v>80</v>
      </c>
      <c r="G45" s="20"/>
    </row>
    <row r="46" spans="1:7" s="15" customFormat="1" ht="14.1" customHeight="1">
      <c r="A46" s="18" t="s">
        <v>38</v>
      </c>
      <c r="B46" s="19">
        <v>0</v>
      </c>
      <c r="C46" s="20"/>
      <c r="D46" s="16"/>
      <c r="E46" s="21" t="s">
        <v>39</v>
      </c>
      <c r="F46" s="19">
        <v>0</v>
      </c>
      <c r="G46" s="20"/>
    </row>
    <row r="47" spans="1:7" s="15" customFormat="1" ht="14.1" customHeight="1">
      <c r="A47" s="18" t="s">
        <v>40</v>
      </c>
      <c r="B47" s="19">
        <v>0</v>
      </c>
      <c r="C47" s="20"/>
      <c r="D47" s="16"/>
      <c r="E47" s="21" t="s">
        <v>41</v>
      </c>
      <c r="F47" s="19">
        <v>0</v>
      </c>
      <c r="G47" s="20"/>
    </row>
    <row r="48" spans="1:7" s="15" customFormat="1" ht="14.1" customHeight="1">
      <c r="A48" s="18" t="s">
        <v>42</v>
      </c>
      <c r="B48" s="19">
        <v>55</v>
      </c>
      <c r="C48" s="20"/>
      <c r="D48" s="16"/>
      <c r="E48" s="21" t="s">
        <v>43</v>
      </c>
      <c r="F48" s="19">
        <v>13</v>
      </c>
      <c r="G48" s="20"/>
    </row>
    <row r="49" spans="1:7" s="15" customFormat="1" ht="14.1" customHeight="1">
      <c r="A49" s="18" t="s">
        <v>44</v>
      </c>
      <c r="B49" s="19">
        <v>30</v>
      </c>
      <c r="C49" s="20"/>
      <c r="D49" s="16"/>
      <c r="E49" s="21" t="s">
        <v>45</v>
      </c>
      <c r="F49" s="19">
        <v>40</v>
      </c>
      <c r="G49" s="20"/>
    </row>
    <row r="50" spans="1:7" s="15" customFormat="1" ht="14.1" customHeight="1">
      <c r="A50" s="18" t="s">
        <v>46</v>
      </c>
      <c r="B50" s="19">
        <v>30</v>
      </c>
      <c r="C50" s="20"/>
      <c r="D50" s="16"/>
      <c r="E50" s="21" t="s">
        <v>47</v>
      </c>
      <c r="F50" s="19">
        <v>40</v>
      </c>
      <c r="G50" s="20"/>
    </row>
    <row r="51" spans="1:7" s="15" customFormat="1" ht="14.1" customHeight="1">
      <c r="A51" s="18" t="s">
        <v>48</v>
      </c>
      <c r="B51" s="19">
        <v>0</v>
      </c>
      <c r="C51" s="20"/>
      <c r="D51" s="16"/>
      <c r="E51" s="21" t="s">
        <v>49</v>
      </c>
      <c r="F51" s="19">
        <v>38</v>
      </c>
      <c r="G51" s="20"/>
    </row>
    <row r="52" spans="1:7" s="15" customFormat="1" ht="14.1" customHeight="1">
      <c r="A52" s="18" t="s">
        <v>50</v>
      </c>
      <c r="B52" s="19">
        <v>0</v>
      </c>
      <c r="C52" s="20"/>
      <c r="D52" s="16"/>
      <c r="E52" s="21" t="s">
        <v>51</v>
      </c>
      <c r="F52" s="19">
        <v>0</v>
      </c>
      <c r="G52" s="20"/>
    </row>
    <row r="53" spans="1:7" s="15" customFormat="1" ht="14.1" customHeight="1">
      <c r="A53" s="18" t="s">
        <v>52</v>
      </c>
      <c r="B53" s="19">
        <v>15</v>
      </c>
      <c r="C53" s="20"/>
      <c r="D53" s="16"/>
      <c r="E53" s="21" t="s">
        <v>53</v>
      </c>
      <c r="F53" s="19">
        <v>140</v>
      </c>
      <c r="G53" s="20"/>
    </row>
    <row r="54" spans="1:7" s="15" customFormat="1" ht="14.1" customHeight="1">
      <c r="A54" s="18" t="s">
        <v>54</v>
      </c>
      <c r="B54" s="19">
        <v>70</v>
      </c>
      <c r="C54" s="20"/>
      <c r="D54" s="16"/>
      <c r="E54" s="21" t="s">
        <v>55</v>
      </c>
      <c r="F54" s="19">
        <v>60</v>
      </c>
      <c r="G54" s="20"/>
    </row>
    <row r="55" spans="1:7" s="15" customFormat="1" ht="14.1" customHeight="1">
      <c r="A55" s="18" t="s">
        <v>56</v>
      </c>
      <c r="B55" s="19">
        <v>0</v>
      </c>
      <c r="C55" s="20"/>
      <c r="D55" s="16"/>
      <c r="E55" s="21" t="s">
        <v>57</v>
      </c>
      <c r="F55" s="19">
        <v>90</v>
      </c>
      <c r="G55" s="20"/>
    </row>
    <row r="56" spans="1:7" s="15" customFormat="1" ht="14.1" customHeight="1">
      <c r="A56" s="18" t="s">
        <v>58</v>
      </c>
      <c r="B56" s="19">
        <v>45</v>
      </c>
      <c r="C56" s="20"/>
      <c r="D56" s="16"/>
      <c r="E56" s="21" t="s">
        <v>59</v>
      </c>
      <c r="F56" s="19">
        <v>35</v>
      </c>
      <c r="G56" s="20"/>
    </row>
    <row r="57" spans="1:7" s="15" customFormat="1" ht="14.1" customHeight="1">
      <c r="A57" s="18" t="s">
        <v>60</v>
      </c>
      <c r="B57" s="19">
        <v>6</v>
      </c>
      <c r="C57" s="20"/>
      <c r="D57" s="16"/>
      <c r="E57" s="21" t="s">
        <v>61</v>
      </c>
      <c r="F57" s="19">
        <v>100</v>
      </c>
      <c r="G57" s="20"/>
    </row>
    <row r="58" spans="1:7" s="15" customFormat="1" ht="14.1" customHeight="1">
      <c r="A58" s="18" t="s">
        <v>62</v>
      </c>
      <c r="B58" s="19">
        <v>68</v>
      </c>
      <c r="C58" s="20"/>
      <c r="D58" s="16"/>
      <c r="E58" s="21" t="s">
        <v>63</v>
      </c>
      <c r="F58" s="19">
        <v>125</v>
      </c>
      <c r="G58" s="20"/>
    </row>
    <row r="59" spans="1:7" s="15" customFormat="1" ht="14.1" customHeight="1">
      <c r="A59" s="18" t="s">
        <v>64</v>
      </c>
      <c r="B59" s="19">
        <v>1000</v>
      </c>
      <c r="C59" s="20"/>
      <c r="D59" s="16"/>
      <c r="E59" s="21" t="s">
        <v>65</v>
      </c>
      <c r="F59" s="19">
        <v>100</v>
      </c>
      <c r="G59" s="20"/>
    </row>
    <row r="60" spans="1:7" s="15" customFormat="1" ht="14.1" customHeight="1">
      <c r="A60" s="18" t="s">
        <v>66</v>
      </c>
      <c r="B60" s="19">
        <v>400</v>
      </c>
      <c r="C60" s="20"/>
      <c r="D60" s="16"/>
      <c r="E60" s="21" t="s">
        <v>67</v>
      </c>
      <c r="F60" s="19">
        <v>0</v>
      </c>
      <c r="G60" s="20"/>
    </row>
    <row r="61" spans="1:7" s="15" customFormat="1" ht="14.1" customHeight="1">
      <c r="A61" s="18" t="s">
        <v>68</v>
      </c>
      <c r="B61" s="19">
        <v>0</v>
      </c>
      <c r="C61" s="20"/>
      <c r="D61" s="16"/>
      <c r="E61" s="21" t="s">
        <v>69</v>
      </c>
      <c r="F61" s="19">
        <v>0</v>
      </c>
      <c r="G61" s="20"/>
    </row>
    <row r="62" spans="1:7" s="15" customFormat="1" ht="14.1" customHeight="1">
      <c r="A62" s="18" t="s">
        <v>70</v>
      </c>
      <c r="B62" s="19">
        <v>35</v>
      </c>
      <c r="C62" s="20"/>
      <c r="D62" s="16"/>
      <c r="E62" s="21" t="s">
        <v>71</v>
      </c>
      <c r="F62" s="19">
        <v>55</v>
      </c>
      <c r="G62" s="20"/>
    </row>
    <row r="63" spans="1:7" s="15" customFormat="1" ht="14.1" customHeight="1">
      <c r="A63" s="18" t="s">
        <v>72</v>
      </c>
      <c r="B63" s="19">
        <v>20</v>
      </c>
      <c r="C63" s="20"/>
      <c r="D63" s="16"/>
      <c r="E63" s="21" t="s">
        <v>73</v>
      </c>
      <c r="F63" s="19">
        <v>65</v>
      </c>
      <c r="G63" s="20"/>
    </row>
    <row r="64" spans="1:7" s="15" customFormat="1" ht="14.1" customHeight="1">
      <c r="A64" s="18" t="s">
        <v>74</v>
      </c>
      <c r="B64" s="19">
        <v>0</v>
      </c>
      <c r="C64" s="20"/>
      <c r="D64" s="16"/>
      <c r="E64" s="21" t="s">
        <v>75</v>
      </c>
      <c r="F64" s="19">
        <v>20</v>
      </c>
      <c r="G64" s="20"/>
    </row>
    <row r="65" spans="1:7" s="15" customFormat="1" ht="14.1" customHeight="1">
      <c r="A65" s="60" t="s">
        <v>76</v>
      </c>
      <c r="B65" s="61"/>
      <c r="C65" s="22">
        <f>SUM(C36:C64)</f>
        <v>0</v>
      </c>
      <c r="D65" s="16"/>
      <c r="E65" s="21" t="s">
        <v>77</v>
      </c>
      <c r="F65" s="19">
        <v>0</v>
      </c>
      <c r="G65" s="20"/>
    </row>
    <row r="66" spans="1:7" s="15" customFormat="1" ht="14.1" customHeight="1">
      <c r="A66" s="62" t="s">
        <v>78</v>
      </c>
      <c r="B66" s="63"/>
      <c r="C66" s="23">
        <f>(C65/70)</f>
        <v>0</v>
      </c>
      <c r="D66" s="16"/>
      <c r="E66" s="21" t="s">
        <v>79</v>
      </c>
      <c r="F66" s="19">
        <v>10</v>
      </c>
      <c r="G66" s="20"/>
    </row>
    <row r="67" spans="1:7" s="15" customFormat="1" ht="14.1" customHeight="1">
      <c r="A67" s="64" t="s">
        <v>1014</v>
      </c>
      <c r="B67" s="64"/>
      <c r="C67" s="64"/>
      <c r="D67" s="16"/>
      <c r="E67" s="21" t="s">
        <v>80</v>
      </c>
      <c r="F67" s="19">
        <v>25</v>
      </c>
      <c r="G67" s="20"/>
    </row>
    <row r="68" spans="1:7" s="15" customFormat="1" ht="14.1" customHeight="1">
      <c r="A68" s="15" t="s">
        <v>15</v>
      </c>
      <c r="B68" s="17" t="s">
        <v>16</v>
      </c>
      <c r="C68" s="17" t="s">
        <v>17</v>
      </c>
      <c r="D68" s="16"/>
      <c r="E68" s="21" t="s">
        <v>81</v>
      </c>
      <c r="F68" s="19">
        <v>45</v>
      </c>
      <c r="G68" s="20"/>
    </row>
    <row r="69" spans="1:7" s="15" customFormat="1" ht="14.1" customHeight="1">
      <c r="A69" s="24" t="s">
        <v>1012</v>
      </c>
      <c r="B69" s="19">
        <v>80</v>
      </c>
      <c r="C69" s="20"/>
      <c r="D69" s="16"/>
      <c r="E69" s="21" t="s">
        <v>82</v>
      </c>
      <c r="F69" s="19">
        <v>50</v>
      </c>
      <c r="G69" s="20"/>
    </row>
    <row r="70" spans="1:7" s="15" customFormat="1" ht="14.1" customHeight="1">
      <c r="A70" s="24" t="s">
        <v>83</v>
      </c>
      <c r="B70" s="19">
        <v>150</v>
      </c>
      <c r="C70" s="20"/>
      <c r="D70" s="16"/>
      <c r="E70" s="21" t="s">
        <v>84</v>
      </c>
      <c r="F70" s="19">
        <v>25</v>
      </c>
      <c r="G70" s="20"/>
    </row>
    <row r="71" spans="1:7" s="15" customFormat="1" ht="14.1" customHeight="1">
      <c r="A71" s="24" t="s">
        <v>85</v>
      </c>
      <c r="B71" s="19">
        <v>93</v>
      </c>
      <c r="C71" s="20"/>
      <c r="D71" s="16"/>
      <c r="E71" s="21" t="s">
        <v>86</v>
      </c>
      <c r="F71" s="19">
        <v>0</v>
      </c>
      <c r="G71" s="20"/>
    </row>
    <row r="72" spans="1:7" s="15" customFormat="1" ht="14.1" customHeight="1">
      <c r="A72" s="24" t="s">
        <v>87</v>
      </c>
      <c r="B72" s="19">
        <v>104</v>
      </c>
      <c r="C72" s="20"/>
      <c r="D72" s="16"/>
      <c r="E72" s="21" t="s">
        <v>88</v>
      </c>
      <c r="F72" s="19">
        <v>50</v>
      </c>
      <c r="G72" s="20"/>
    </row>
    <row r="73" spans="1:7" s="15" customFormat="1" ht="14.1" customHeight="1">
      <c r="A73" s="24" t="s">
        <v>89</v>
      </c>
      <c r="B73" s="19">
        <v>130</v>
      </c>
      <c r="C73" s="20"/>
      <c r="D73" s="16"/>
      <c r="E73" s="21" t="s">
        <v>90</v>
      </c>
      <c r="F73" s="19">
        <v>0</v>
      </c>
      <c r="G73" s="20"/>
    </row>
    <row r="74" spans="1:7" s="15" customFormat="1" ht="14.1" customHeight="1">
      <c r="A74" s="24" t="s">
        <v>91</v>
      </c>
      <c r="B74" s="19">
        <v>80</v>
      </c>
      <c r="C74" s="20"/>
      <c r="D74" s="16"/>
      <c r="E74" s="21" t="s">
        <v>92</v>
      </c>
      <c r="F74" s="19">
        <v>50</v>
      </c>
      <c r="G74" s="20"/>
    </row>
    <row r="75" spans="1:7" s="15" customFormat="1" ht="14.1" customHeight="1">
      <c r="A75" s="60" t="s">
        <v>93</v>
      </c>
      <c r="B75" s="61"/>
      <c r="C75" s="22">
        <f>SUM(C69:C74)</f>
        <v>0</v>
      </c>
      <c r="D75" s="16"/>
      <c r="E75" s="21" t="s">
        <v>94</v>
      </c>
      <c r="F75" s="19">
        <v>35</v>
      </c>
      <c r="G75" s="20"/>
    </row>
    <row r="76" spans="1:7" s="15" customFormat="1" ht="14.1" customHeight="1">
      <c r="A76" s="62" t="s">
        <v>78</v>
      </c>
      <c r="B76" s="63"/>
      <c r="C76" s="23">
        <f>(C75/70)</f>
        <v>0</v>
      </c>
      <c r="D76" s="16"/>
      <c r="E76" s="21" t="s">
        <v>95</v>
      </c>
      <c r="F76" s="19">
        <v>35</v>
      </c>
      <c r="G76" s="20"/>
    </row>
    <row r="77" spans="1:7" s="15" customFormat="1" ht="14.1" customHeight="1">
      <c r="A77" s="64" t="s">
        <v>14</v>
      </c>
      <c r="B77" s="64"/>
      <c r="C77" s="64"/>
      <c r="D77" s="16"/>
      <c r="E77" s="21" t="s">
        <v>96</v>
      </c>
      <c r="F77" s="19">
        <v>25</v>
      </c>
      <c r="G77" s="20"/>
    </row>
    <row r="78" spans="1:7" s="15" customFormat="1" ht="14.1" customHeight="1">
      <c r="A78" s="15" t="s">
        <v>15</v>
      </c>
      <c r="B78" s="17" t="s">
        <v>16</v>
      </c>
      <c r="C78" s="17" t="s">
        <v>17</v>
      </c>
      <c r="D78" s="16"/>
      <c r="E78" s="21" t="s">
        <v>97</v>
      </c>
      <c r="F78" s="19">
        <v>45</v>
      </c>
      <c r="G78" s="20"/>
    </row>
    <row r="79" spans="1:7" s="15" customFormat="1" ht="14.1" customHeight="1">
      <c r="A79" s="24" t="s">
        <v>98</v>
      </c>
      <c r="B79" s="19">
        <v>15</v>
      </c>
      <c r="C79" s="20"/>
      <c r="D79" s="16"/>
      <c r="E79" s="21" t="s">
        <v>99</v>
      </c>
      <c r="F79" s="19">
        <v>50</v>
      </c>
      <c r="G79" s="20"/>
    </row>
    <row r="80" spans="1:7" s="15" customFormat="1" ht="14.1" customHeight="1">
      <c r="A80" s="24" t="s">
        <v>100</v>
      </c>
      <c r="B80" s="19">
        <v>45</v>
      </c>
      <c r="C80" s="20"/>
      <c r="D80" s="25"/>
      <c r="E80" s="21" t="s">
        <v>101</v>
      </c>
      <c r="F80" s="19">
        <v>40</v>
      </c>
      <c r="G80" s="20"/>
    </row>
    <row r="81" spans="1:7" s="15" customFormat="1" ht="14.1" customHeight="1">
      <c r="A81" s="24" t="s">
        <v>102</v>
      </c>
      <c r="B81" s="19">
        <v>100</v>
      </c>
      <c r="C81" s="20"/>
      <c r="D81" s="16"/>
      <c r="E81" s="21" t="s">
        <v>103</v>
      </c>
      <c r="F81" s="19">
        <v>35</v>
      </c>
      <c r="G81" s="20"/>
    </row>
    <row r="82" spans="1:7" s="15" customFormat="1" ht="14.1" customHeight="1">
      <c r="A82" s="21" t="s">
        <v>104</v>
      </c>
      <c r="B82" s="19">
        <v>90</v>
      </c>
      <c r="C82" s="20"/>
      <c r="D82" s="16"/>
      <c r="E82" s="21" t="s">
        <v>105</v>
      </c>
      <c r="F82" s="19">
        <v>0</v>
      </c>
      <c r="G82" s="20"/>
    </row>
    <row r="83" spans="1:7" s="15" customFormat="1" ht="14.1" customHeight="1">
      <c r="A83" s="21" t="s">
        <v>106</v>
      </c>
      <c r="B83" s="19">
        <v>10</v>
      </c>
      <c r="C83" s="20"/>
      <c r="D83" s="16"/>
      <c r="E83" s="21" t="s">
        <v>107</v>
      </c>
      <c r="F83" s="19">
        <v>20</v>
      </c>
      <c r="G83" s="20"/>
    </row>
    <row r="84" spans="1:7" s="15" customFormat="1" ht="14.1" customHeight="1">
      <c r="A84" s="21" t="s">
        <v>108</v>
      </c>
      <c r="B84" s="19">
        <v>45</v>
      </c>
      <c r="C84" s="20"/>
      <c r="D84" s="16"/>
      <c r="E84" s="24" t="s">
        <v>109</v>
      </c>
      <c r="F84" s="19">
        <v>25</v>
      </c>
      <c r="G84" s="20"/>
    </row>
    <row r="85" spans="1:7" s="15" customFormat="1" ht="14.1" customHeight="1">
      <c r="A85" s="21" t="s">
        <v>110</v>
      </c>
      <c r="B85" s="19">
        <v>105</v>
      </c>
      <c r="C85" s="20"/>
      <c r="D85" s="16"/>
      <c r="E85" s="24" t="s">
        <v>111</v>
      </c>
      <c r="F85" s="19">
        <v>45</v>
      </c>
      <c r="G85" s="20"/>
    </row>
    <row r="86" spans="1:7" s="15" customFormat="1" ht="14.1" customHeight="1">
      <c r="A86" s="65" t="s">
        <v>12</v>
      </c>
      <c r="B86" s="66"/>
      <c r="C86" s="66"/>
      <c r="D86" s="66"/>
      <c r="E86" s="66"/>
      <c r="F86" s="66"/>
      <c r="G86" s="67"/>
    </row>
    <row r="87" spans="1:7" s="15" customFormat="1" ht="14.1" customHeight="1">
      <c r="A87" s="64" t="s">
        <v>14</v>
      </c>
      <c r="B87" s="64"/>
      <c r="C87" s="64"/>
      <c r="D87" s="16"/>
      <c r="E87" s="64" t="s">
        <v>14</v>
      </c>
      <c r="F87" s="64"/>
      <c r="G87" s="64"/>
    </row>
    <row r="88" spans="1:7" s="15" customFormat="1" ht="14.1" customHeight="1">
      <c r="A88" s="15" t="s">
        <v>15</v>
      </c>
      <c r="B88" s="17" t="s">
        <v>16</v>
      </c>
      <c r="C88" s="17" t="s">
        <v>17</v>
      </c>
      <c r="D88" s="16"/>
      <c r="E88" s="15" t="s">
        <v>15</v>
      </c>
      <c r="F88" s="17" t="s">
        <v>16</v>
      </c>
      <c r="G88" s="17" t="s">
        <v>17</v>
      </c>
    </row>
    <row r="89" spans="1:7" s="15" customFormat="1" ht="14.1" customHeight="1">
      <c r="A89" s="24" t="s">
        <v>112</v>
      </c>
      <c r="B89" s="19">
        <v>50</v>
      </c>
      <c r="C89" s="20"/>
      <c r="D89" s="16"/>
      <c r="E89" s="24" t="s">
        <v>113</v>
      </c>
      <c r="F89" s="19">
        <v>140</v>
      </c>
      <c r="G89" s="20"/>
    </row>
    <row r="90" spans="1:7" s="15" customFormat="1" ht="14.1" customHeight="1">
      <c r="A90" s="24" t="s">
        <v>114</v>
      </c>
      <c r="B90" s="19">
        <v>43</v>
      </c>
      <c r="C90" s="20"/>
      <c r="D90" s="16"/>
      <c r="E90" s="24" t="s">
        <v>115</v>
      </c>
      <c r="F90" s="19">
        <v>75</v>
      </c>
      <c r="G90" s="20"/>
    </row>
    <row r="91" spans="1:7" s="15" customFormat="1" ht="14.1" customHeight="1">
      <c r="A91" s="24" t="s">
        <v>116</v>
      </c>
      <c r="B91" s="19">
        <v>65</v>
      </c>
      <c r="C91" s="20"/>
      <c r="D91" s="16"/>
      <c r="E91" s="24" t="s">
        <v>117</v>
      </c>
      <c r="F91" s="19">
        <v>140</v>
      </c>
      <c r="G91" s="20"/>
    </row>
    <row r="92" spans="1:7" s="15" customFormat="1" ht="14.1" customHeight="1">
      <c r="A92" s="24" t="s">
        <v>118</v>
      </c>
      <c r="B92" s="19">
        <v>25</v>
      </c>
      <c r="C92" s="20"/>
      <c r="D92" s="26"/>
      <c r="E92" s="24" t="s">
        <v>119</v>
      </c>
      <c r="F92" s="19">
        <v>150</v>
      </c>
      <c r="G92" s="20"/>
    </row>
    <row r="93" spans="1:7" s="15" customFormat="1" ht="14.1" customHeight="1">
      <c r="A93" s="24" t="s">
        <v>120</v>
      </c>
      <c r="B93" s="19">
        <v>29</v>
      </c>
      <c r="C93" s="20"/>
      <c r="D93" s="26"/>
      <c r="E93" s="24" t="s">
        <v>121</v>
      </c>
      <c r="F93" s="19">
        <v>65</v>
      </c>
      <c r="G93" s="20"/>
    </row>
    <row r="94" spans="1:7" s="15" customFormat="1" ht="14.1" customHeight="1">
      <c r="A94" s="24" t="s">
        <v>122</v>
      </c>
      <c r="B94" s="19">
        <v>200</v>
      </c>
      <c r="C94" s="20"/>
      <c r="D94" s="25"/>
      <c r="E94" s="24" t="s">
        <v>123</v>
      </c>
      <c r="F94" s="19">
        <v>40</v>
      </c>
      <c r="G94" s="20"/>
    </row>
    <row r="95" spans="1:7" s="15" customFormat="1" ht="14.1" customHeight="1">
      <c r="A95" s="24" t="s">
        <v>124</v>
      </c>
      <c r="B95" s="19">
        <v>100</v>
      </c>
      <c r="C95" s="20"/>
      <c r="D95" s="16"/>
      <c r="E95" s="24" t="s">
        <v>125</v>
      </c>
      <c r="F95" s="19">
        <v>45</v>
      </c>
      <c r="G95" s="20"/>
    </row>
    <row r="96" spans="1:7" s="15" customFormat="1" ht="14.1" customHeight="1">
      <c r="A96" s="24" t="s">
        <v>126</v>
      </c>
      <c r="B96" s="19">
        <v>40</v>
      </c>
      <c r="C96" s="20"/>
      <c r="D96" s="16"/>
      <c r="E96" s="24" t="s">
        <v>127</v>
      </c>
      <c r="F96" s="19">
        <v>0</v>
      </c>
      <c r="G96" s="20"/>
    </row>
    <row r="97" spans="1:7" s="15" customFormat="1" ht="14.1" customHeight="1">
      <c r="A97" s="24" t="s">
        <v>128</v>
      </c>
      <c r="B97" s="19">
        <v>0</v>
      </c>
      <c r="C97" s="20"/>
      <c r="D97" s="16"/>
      <c r="E97" s="24" t="s">
        <v>129</v>
      </c>
      <c r="F97" s="19">
        <v>60</v>
      </c>
      <c r="G97" s="20"/>
    </row>
    <row r="98" spans="1:7" s="15" customFormat="1" ht="14.1" customHeight="1">
      <c r="A98" s="24" t="s">
        <v>130</v>
      </c>
      <c r="B98" s="19">
        <v>45</v>
      </c>
      <c r="C98" s="20"/>
      <c r="D98" s="16"/>
      <c r="E98" s="27" t="s">
        <v>131</v>
      </c>
      <c r="F98" s="19">
        <v>30</v>
      </c>
      <c r="G98" s="20"/>
    </row>
    <row r="99" spans="1:7" s="15" customFormat="1" ht="14.1" customHeight="1">
      <c r="A99" s="21" t="s">
        <v>132</v>
      </c>
      <c r="B99" s="19">
        <v>80</v>
      </c>
      <c r="C99" s="20"/>
      <c r="D99" s="16"/>
      <c r="E99" s="27" t="s">
        <v>133</v>
      </c>
      <c r="F99" s="19">
        <v>100</v>
      </c>
      <c r="G99" s="20"/>
    </row>
    <row r="100" spans="1:7" s="15" customFormat="1" ht="14.1" customHeight="1">
      <c r="A100" s="24" t="s">
        <v>134</v>
      </c>
      <c r="B100" s="19">
        <v>80</v>
      </c>
      <c r="C100" s="20"/>
      <c r="D100" s="16"/>
      <c r="E100" s="27" t="s">
        <v>135</v>
      </c>
      <c r="F100" s="19">
        <v>45</v>
      </c>
      <c r="G100" s="20"/>
    </row>
    <row r="101" spans="1:7" s="15" customFormat="1" ht="14.1" customHeight="1">
      <c r="A101" s="24" t="s">
        <v>136</v>
      </c>
      <c r="B101" s="19">
        <v>45</v>
      </c>
      <c r="C101" s="20"/>
      <c r="D101" s="16"/>
      <c r="E101" s="27" t="s">
        <v>137</v>
      </c>
      <c r="F101" s="19">
        <v>25</v>
      </c>
      <c r="G101" s="20"/>
    </row>
    <row r="102" spans="1:7" s="15" customFormat="1" ht="14.1" customHeight="1">
      <c r="A102" s="21" t="s">
        <v>138</v>
      </c>
      <c r="B102" s="19">
        <v>70</v>
      </c>
      <c r="C102" s="20"/>
      <c r="D102" s="16"/>
      <c r="E102" s="27" t="s">
        <v>139</v>
      </c>
      <c r="F102" s="19">
        <v>25</v>
      </c>
      <c r="G102" s="20"/>
    </row>
    <row r="103" spans="1:7" s="15" customFormat="1" ht="14.1" customHeight="1">
      <c r="A103" s="21" t="s">
        <v>140</v>
      </c>
      <c r="B103" s="19">
        <v>0</v>
      </c>
      <c r="C103" s="20"/>
      <c r="D103" s="16"/>
      <c r="E103" s="27" t="s">
        <v>141</v>
      </c>
      <c r="F103" s="19">
        <v>25</v>
      </c>
      <c r="G103" s="20"/>
    </row>
    <row r="104" spans="1:7" s="15" customFormat="1" ht="14.1" customHeight="1">
      <c r="A104" s="21" t="s">
        <v>142</v>
      </c>
      <c r="B104" s="19">
        <v>0</v>
      </c>
      <c r="C104" s="20"/>
      <c r="D104" s="16"/>
      <c r="E104" s="27" t="s">
        <v>143</v>
      </c>
      <c r="F104" s="19">
        <v>180</v>
      </c>
      <c r="G104" s="20"/>
    </row>
    <row r="105" spans="1:7" s="15" customFormat="1" ht="14.1" customHeight="1">
      <c r="A105" s="21" t="s">
        <v>144</v>
      </c>
      <c r="B105" s="19">
        <v>50</v>
      </c>
      <c r="C105" s="20"/>
      <c r="D105" s="16"/>
      <c r="E105" s="27" t="s">
        <v>145</v>
      </c>
      <c r="F105" s="19">
        <v>30</v>
      </c>
      <c r="G105" s="20"/>
    </row>
    <row r="106" spans="1:7" s="15" customFormat="1" ht="14.1" customHeight="1">
      <c r="A106" s="21" t="s">
        <v>146</v>
      </c>
      <c r="B106" s="19">
        <v>10</v>
      </c>
      <c r="C106" s="20"/>
      <c r="D106" s="16"/>
      <c r="E106" s="27" t="s">
        <v>147</v>
      </c>
      <c r="F106" s="19">
        <v>0</v>
      </c>
      <c r="G106" s="20"/>
    </row>
    <row r="107" spans="1:7" s="15" customFormat="1" ht="14.1" customHeight="1">
      <c r="A107" s="21" t="s">
        <v>148</v>
      </c>
      <c r="B107" s="19">
        <v>50</v>
      </c>
      <c r="C107" s="20"/>
      <c r="D107" s="16"/>
      <c r="E107" s="27" t="s">
        <v>149</v>
      </c>
      <c r="F107" s="19">
        <v>0</v>
      </c>
      <c r="G107" s="20"/>
    </row>
    <row r="108" spans="1:7" s="15" customFormat="1" ht="14.1" customHeight="1">
      <c r="A108" s="21" t="s">
        <v>150</v>
      </c>
      <c r="B108" s="19">
        <v>0</v>
      </c>
      <c r="C108" s="20"/>
      <c r="D108" s="16"/>
      <c r="E108" s="27" t="s">
        <v>151</v>
      </c>
      <c r="F108" s="19">
        <v>0</v>
      </c>
      <c r="G108" s="20"/>
    </row>
    <row r="109" spans="1:7" s="15" customFormat="1" ht="14.1" customHeight="1">
      <c r="A109" s="21" t="s">
        <v>152</v>
      </c>
      <c r="B109" s="19">
        <v>15</v>
      </c>
      <c r="C109" s="20"/>
      <c r="D109" s="16"/>
      <c r="E109" s="24" t="s">
        <v>153</v>
      </c>
      <c r="F109" s="19">
        <v>40</v>
      </c>
      <c r="G109" s="20"/>
    </row>
    <row r="110" spans="1:7" s="15" customFormat="1" ht="14.1" customHeight="1">
      <c r="A110" s="21" t="s">
        <v>154</v>
      </c>
      <c r="B110" s="19">
        <v>15</v>
      </c>
      <c r="C110" s="20"/>
      <c r="D110" s="16"/>
      <c r="E110" s="24" t="s">
        <v>155</v>
      </c>
      <c r="F110" s="19">
        <v>100</v>
      </c>
      <c r="G110" s="20"/>
    </row>
    <row r="111" spans="1:7" s="15" customFormat="1" ht="14.1" customHeight="1">
      <c r="A111" s="21" t="s">
        <v>156</v>
      </c>
      <c r="B111" s="19">
        <v>0</v>
      </c>
      <c r="C111" s="20"/>
      <c r="D111" s="16"/>
      <c r="E111" s="21" t="s">
        <v>157</v>
      </c>
      <c r="F111" s="19">
        <v>95</v>
      </c>
      <c r="G111" s="20"/>
    </row>
    <row r="112" spans="1:7" s="15" customFormat="1" ht="14.1" customHeight="1">
      <c r="A112" s="21" t="s">
        <v>158</v>
      </c>
      <c r="B112" s="19">
        <v>110</v>
      </c>
      <c r="C112" s="20"/>
      <c r="D112" s="16"/>
      <c r="E112" s="21" t="s">
        <v>159</v>
      </c>
      <c r="F112" s="19">
        <v>110</v>
      </c>
      <c r="G112" s="20"/>
    </row>
    <row r="113" spans="1:7" s="15" customFormat="1" ht="14.1" customHeight="1">
      <c r="A113" s="21" t="s">
        <v>160</v>
      </c>
      <c r="B113" s="19">
        <v>150</v>
      </c>
      <c r="C113" s="20"/>
      <c r="D113" s="16"/>
      <c r="E113" s="21" t="s">
        <v>161</v>
      </c>
      <c r="F113" s="19">
        <v>25</v>
      </c>
      <c r="G113" s="20"/>
    </row>
    <row r="114" spans="1:7" s="15" customFormat="1" ht="14.1" customHeight="1">
      <c r="A114" s="21" t="s">
        <v>162</v>
      </c>
      <c r="B114" s="19">
        <v>50</v>
      </c>
      <c r="C114" s="20"/>
      <c r="D114" s="16"/>
      <c r="E114" s="24" t="s">
        <v>163</v>
      </c>
      <c r="F114" s="19">
        <v>15</v>
      </c>
      <c r="G114" s="20"/>
    </row>
    <row r="115" spans="1:7" s="15" customFormat="1" ht="14.1" customHeight="1">
      <c r="A115" s="21" t="s">
        <v>164</v>
      </c>
      <c r="B115" s="19">
        <v>100</v>
      </c>
      <c r="C115" s="20"/>
      <c r="D115" s="16"/>
      <c r="E115" s="24" t="s">
        <v>165</v>
      </c>
      <c r="F115" s="19">
        <v>300</v>
      </c>
      <c r="G115" s="20"/>
    </row>
    <row r="116" spans="1:7" s="15" customFormat="1" ht="14.1" customHeight="1">
      <c r="A116" s="21" t="s">
        <v>166</v>
      </c>
      <c r="B116" s="19">
        <v>20</v>
      </c>
      <c r="C116" s="20"/>
      <c r="D116" s="16"/>
      <c r="E116" s="24" t="s">
        <v>167</v>
      </c>
      <c r="F116" s="19">
        <v>30</v>
      </c>
      <c r="G116" s="20"/>
    </row>
    <row r="117" spans="1:7" s="15" customFormat="1" ht="14.1" customHeight="1">
      <c r="A117" s="21" t="s">
        <v>168</v>
      </c>
      <c r="B117" s="19">
        <v>0</v>
      </c>
      <c r="C117" s="20"/>
      <c r="D117" s="16"/>
      <c r="E117" s="24" t="s">
        <v>169</v>
      </c>
      <c r="F117" s="19">
        <v>30</v>
      </c>
      <c r="G117" s="20"/>
    </row>
    <row r="118" spans="1:7" s="15" customFormat="1" ht="14.1" customHeight="1">
      <c r="A118" s="24" t="s">
        <v>170</v>
      </c>
      <c r="B118" s="19">
        <v>400</v>
      </c>
      <c r="C118" s="20"/>
      <c r="D118" s="16"/>
      <c r="E118" s="24" t="s">
        <v>171</v>
      </c>
      <c r="F118" s="19">
        <v>30</v>
      </c>
      <c r="G118" s="20"/>
    </row>
    <row r="119" spans="1:7" s="15" customFormat="1" ht="14.1" customHeight="1">
      <c r="A119" s="21" t="s">
        <v>172</v>
      </c>
      <c r="B119" s="19">
        <v>250</v>
      </c>
      <c r="C119" s="20"/>
      <c r="D119" s="16"/>
      <c r="E119" s="24" t="s">
        <v>173</v>
      </c>
      <c r="F119" s="19">
        <v>0</v>
      </c>
      <c r="G119" s="20"/>
    </row>
    <row r="120" spans="1:7" s="15" customFormat="1" ht="14.1" customHeight="1">
      <c r="A120" s="21" t="s">
        <v>174</v>
      </c>
      <c r="B120" s="19">
        <v>10</v>
      </c>
      <c r="C120" s="20"/>
      <c r="D120" s="16"/>
      <c r="E120" s="24" t="s">
        <v>175</v>
      </c>
      <c r="F120" s="19">
        <v>14</v>
      </c>
      <c r="G120" s="20"/>
    </row>
    <row r="121" spans="1:7" s="15" customFormat="1" ht="14.1" customHeight="1">
      <c r="A121" s="24" t="s">
        <v>176</v>
      </c>
      <c r="B121" s="19">
        <v>0</v>
      </c>
      <c r="C121" s="20"/>
      <c r="D121" s="16"/>
      <c r="E121" s="24" t="s">
        <v>177</v>
      </c>
      <c r="F121" s="19">
        <v>35</v>
      </c>
      <c r="G121" s="20"/>
    </row>
    <row r="122" spans="1:7" s="15" customFormat="1" ht="14.1" customHeight="1">
      <c r="A122" s="21" t="s">
        <v>178</v>
      </c>
      <c r="B122" s="19">
        <v>150</v>
      </c>
      <c r="C122" s="20"/>
      <c r="D122" s="16"/>
      <c r="E122" s="24" t="s">
        <v>179</v>
      </c>
      <c r="F122" s="19">
        <v>30</v>
      </c>
      <c r="G122" s="20"/>
    </row>
    <row r="123" spans="1:7" s="15" customFormat="1" ht="14.1" customHeight="1">
      <c r="A123" s="21" t="s">
        <v>180</v>
      </c>
      <c r="B123" s="19">
        <v>70</v>
      </c>
      <c r="C123" s="20"/>
      <c r="D123" s="16"/>
      <c r="E123" s="24" t="s">
        <v>181</v>
      </c>
      <c r="F123" s="19">
        <v>57</v>
      </c>
      <c r="G123" s="20"/>
    </row>
    <row r="124" spans="1:7" s="15" customFormat="1" ht="14.1" customHeight="1">
      <c r="A124" s="21" t="s">
        <v>182</v>
      </c>
      <c r="B124" s="19">
        <v>100</v>
      </c>
      <c r="C124" s="20"/>
      <c r="D124" s="16"/>
      <c r="E124" s="24" t="s">
        <v>183</v>
      </c>
      <c r="F124" s="19">
        <v>35</v>
      </c>
      <c r="G124" s="20"/>
    </row>
    <row r="125" spans="1:7" s="15" customFormat="1" ht="14.1" customHeight="1">
      <c r="A125" s="21" t="s">
        <v>184</v>
      </c>
      <c r="B125" s="19">
        <v>300</v>
      </c>
      <c r="C125" s="20"/>
      <c r="D125" s="16"/>
      <c r="E125" s="24" t="s">
        <v>185</v>
      </c>
      <c r="F125" s="19">
        <v>4</v>
      </c>
      <c r="G125" s="20"/>
    </row>
    <row r="126" spans="1:7" s="15" customFormat="1" ht="14.1" customHeight="1">
      <c r="A126" s="21" t="s">
        <v>186</v>
      </c>
      <c r="B126" s="19">
        <v>100</v>
      </c>
      <c r="C126" s="20"/>
      <c r="D126" s="25"/>
      <c r="E126" s="24" t="s">
        <v>187</v>
      </c>
      <c r="F126" s="19">
        <v>20</v>
      </c>
      <c r="G126" s="20"/>
    </row>
    <row r="127" spans="1:7" s="15" customFormat="1" ht="14.1" customHeight="1">
      <c r="A127" s="21" t="s">
        <v>188</v>
      </c>
      <c r="B127" s="19">
        <v>200</v>
      </c>
      <c r="C127" s="20"/>
      <c r="D127" s="16"/>
      <c r="E127" s="24" t="s">
        <v>189</v>
      </c>
      <c r="F127" s="19">
        <v>35</v>
      </c>
      <c r="G127" s="20"/>
    </row>
    <row r="128" spans="1:7" s="15" customFormat="1" ht="14.1" customHeight="1">
      <c r="A128" s="24" t="s">
        <v>190</v>
      </c>
      <c r="B128" s="19">
        <v>0</v>
      </c>
      <c r="C128" s="20"/>
      <c r="D128" s="16"/>
      <c r="E128" s="24" t="s">
        <v>191</v>
      </c>
      <c r="F128" s="19">
        <v>19</v>
      </c>
      <c r="G128" s="20"/>
    </row>
    <row r="129" spans="1:7" s="15" customFormat="1" ht="14.1" customHeight="1">
      <c r="A129" s="24" t="s">
        <v>192</v>
      </c>
      <c r="B129" s="19">
        <v>35</v>
      </c>
      <c r="C129" s="20"/>
      <c r="D129" s="16"/>
      <c r="E129" s="24" t="s">
        <v>193</v>
      </c>
      <c r="F129" s="19">
        <v>60</v>
      </c>
      <c r="G129" s="20"/>
    </row>
    <row r="130" spans="1:7" s="15" customFormat="1" ht="14.1" customHeight="1">
      <c r="A130" s="24" t="s">
        <v>194</v>
      </c>
      <c r="B130" s="19">
        <v>35</v>
      </c>
      <c r="C130" s="20"/>
      <c r="D130" s="16"/>
      <c r="E130" s="24" t="s">
        <v>195</v>
      </c>
      <c r="F130" s="19">
        <v>7</v>
      </c>
      <c r="G130" s="20"/>
    </row>
    <row r="131" spans="1:7" s="15" customFormat="1" ht="14.1" customHeight="1">
      <c r="A131" s="24" t="s">
        <v>196</v>
      </c>
      <c r="B131" s="19">
        <v>40</v>
      </c>
      <c r="C131" s="20"/>
      <c r="D131" s="16"/>
      <c r="E131" s="24" t="s">
        <v>197</v>
      </c>
      <c r="F131" s="19">
        <v>13</v>
      </c>
      <c r="G131" s="20"/>
    </row>
    <row r="132" spans="1:7" s="15" customFormat="1" ht="14.1" customHeight="1">
      <c r="A132" s="24" t="s">
        <v>198</v>
      </c>
      <c r="B132" s="19">
        <v>40</v>
      </c>
      <c r="C132" s="20"/>
      <c r="D132" s="16"/>
      <c r="E132" s="24" t="s">
        <v>199</v>
      </c>
      <c r="F132" s="19">
        <v>0</v>
      </c>
      <c r="G132" s="20"/>
    </row>
    <row r="133" spans="1:7" s="15" customFormat="1" ht="14.1" customHeight="1">
      <c r="A133" s="24" t="s">
        <v>200</v>
      </c>
      <c r="B133" s="19">
        <v>40</v>
      </c>
      <c r="C133" s="20"/>
      <c r="D133" s="16"/>
      <c r="E133" s="24" t="s">
        <v>201</v>
      </c>
      <c r="F133" s="19">
        <v>20</v>
      </c>
      <c r="G133" s="20"/>
    </row>
    <row r="134" spans="1:7" s="15" customFormat="1" ht="14.1" customHeight="1">
      <c r="A134" s="24" t="s">
        <v>202</v>
      </c>
      <c r="B134" s="19">
        <v>15</v>
      </c>
      <c r="C134" s="20"/>
      <c r="D134" s="16"/>
      <c r="E134" s="24" t="s">
        <v>203</v>
      </c>
      <c r="F134" s="19">
        <v>25</v>
      </c>
      <c r="G134" s="20"/>
    </row>
    <row r="135" spans="1:7" s="15" customFormat="1" ht="14.1" customHeight="1">
      <c r="A135" s="24" t="s">
        <v>204</v>
      </c>
      <c r="B135" s="19">
        <v>0</v>
      </c>
      <c r="C135" s="20"/>
      <c r="D135" s="16"/>
      <c r="E135" s="24" t="s">
        <v>205</v>
      </c>
      <c r="F135" s="19">
        <v>15</v>
      </c>
      <c r="G135" s="20"/>
    </row>
    <row r="136" spans="1:7" s="15" customFormat="1" ht="14.1" customHeight="1">
      <c r="A136" s="24" t="s">
        <v>206</v>
      </c>
      <c r="B136" s="19">
        <v>20</v>
      </c>
      <c r="C136" s="20"/>
      <c r="D136" s="16"/>
      <c r="E136" s="24" t="s">
        <v>207</v>
      </c>
      <c r="F136" s="19">
        <v>15</v>
      </c>
      <c r="G136" s="20"/>
    </row>
    <row r="137" spans="1:7" s="15" customFormat="1" ht="14.1" customHeight="1">
      <c r="A137" s="24" t="s">
        <v>208</v>
      </c>
      <c r="B137" s="19">
        <v>40</v>
      </c>
      <c r="C137" s="20"/>
      <c r="D137" s="28"/>
      <c r="E137" s="24" t="s">
        <v>209</v>
      </c>
      <c r="F137" s="19">
        <v>0</v>
      </c>
      <c r="G137" s="20"/>
    </row>
    <row r="138" spans="1:7" s="15" customFormat="1" ht="14.1" customHeight="1">
      <c r="A138" s="24" t="s">
        <v>210</v>
      </c>
      <c r="B138" s="19">
        <v>250</v>
      </c>
      <c r="C138" s="20"/>
      <c r="D138" s="29"/>
      <c r="E138" s="24" t="s">
        <v>211</v>
      </c>
      <c r="F138" s="19">
        <v>35</v>
      </c>
      <c r="G138" s="20"/>
    </row>
    <row r="139" spans="1:7" s="15" customFormat="1" ht="14.1" customHeight="1">
      <c r="A139" s="65" t="s">
        <v>12</v>
      </c>
      <c r="B139" s="66"/>
      <c r="C139" s="66"/>
      <c r="D139" s="66"/>
      <c r="E139" s="66"/>
      <c r="F139" s="66"/>
      <c r="G139" s="67"/>
    </row>
    <row r="140" spans="1:7" s="15" customFormat="1" ht="14.1" customHeight="1">
      <c r="A140" s="64" t="s">
        <v>14</v>
      </c>
      <c r="B140" s="64"/>
      <c r="C140" s="64"/>
      <c r="D140" s="16"/>
      <c r="E140" s="64" t="s">
        <v>212</v>
      </c>
      <c r="F140" s="64"/>
      <c r="G140" s="64"/>
    </row>
    <row r="141" spans="1:7" s="15" customFormat="1" ht="14.1" customHeight="1">
      <c r="A141" s="15" t="s">
        <v>15</v>
      </c>
      <c r="B141" s="17" t="s">
        <v>16</v>
      </c>
      <c r="C141" s="17" t="s">
        <v>17</v>
      </c>
      <c r="D141" s="16"/>
      <c r="E141" s="15" t="s">
        <v>15</v>
      </c>
      <c r="F141" s="17" t="s">
        <v>16</v>
      </c>
      <c r="G141" s="17" t="s">
        <v>17</v>
      </c>
    </row>
    <row r="142" spans="1:7" s="15" customFormat="1" ht="14.1" customHeight="1">
      <c r="A142" s="21" t="s">
        <v>213</v>
      </c>
      <c r="B142" s="19">
        <v>47</v>
      </c>
      <c r="C142" s="20"/>
      <c r="D142" s="16"/>
      <c r="E142" s="21" t="s">
        <v>214</v>
      </c>
      <c r="F142" s="19">
        <v>20</v>
      </c>
      <c r="G142" s="20"/>
    </row>
    <row r="143" spans="1:7" s="15" customFormat="1" ht="14.1" customHeight="1">
      <c r="A143" s="21" t="s">
        <v>215</v>
      </c>
      <c r="B143" s="19">
        <v>9</v>
      </c>
      <c r="C143" s="20"/>
      <c r="D143" s="26"/>
      <c r="E143" s="21" t="s">
        <v>216</v>
      </c>
      <c r="F143" s="19">
        <v>22</v>
      </c>
      <c r="G143" s="20"/>
    </row>
    <row r="144" spans="1:7" s="15" customFormat="1" ht="14.1" customHeight="1">
      <c r="A144" s="24" t="s">
        <v>217</v>
      </c>
      <c r="B144" s="19">
        <v>35</v>
      </c>
      <c r="C144" s="20"/>
      <c r="D144" s="26"/>
      <c r="E144" s="21" t="s">
        <v>218</v>
      </c>
      <c r="F144" s="19">
        <v>0</v>
      </c>
      <c r="G144" s="20"/>
    </row>
    <row r="145" spans="1:7" s="15" customFormat="1" ht="14.1" customHeight="1">
      <c r="A145" s="24" t="s">
        <v>219</v>
      </c>
      <c r="B145" s="19">
        <v>40</v>
      </c>
      <c r="C145" s="20"/>
      <c r="D145" s="25"/>
      <c r="E145" s="21" t="s">
        <v>220</v>
      </c>
      <c r="F145" s="19">
        <v>25</v>
      </c>
      <c r="G145" s="20"/>
    </row>
    <row r="146" spans="1:7" s="15" customFormat="1" ht="14.1" customHeight="1">
      <c r="A146" s="24" t="s">
        <v>221</v>
      </c>
      <c r="B146" s="19">
        <v>70</v>
      </c>
      <c r="C146" s="20"/>
      <c r="D146" s="16"/>
      <c r="E146" s="21" t="s">
        <v>222</v>
      </c>
      <c r="F146" s="19">
        <v>25</v>
      </c>
      <c r="G146" s="20"/>
    </row>
    <row r="147" spans="1:7" s="15" customFormat="1" ht="14.1" customHeight="1">
      <c r="A147" s="21" t="s">
        <v>223</v>
      </c>
      <c r="B147" s="19">
        <v>15</v>
      </c>
      <c r="C147" s="20"/>
      <c r="D147" s="16"/>
      <c r="E147" s="21" t="s">
        <v>224</v>
      </c>
      <c r="F147" s="19">
        <v>45</v>
      </c>
      <c r="G147" s="20"/>
    </row>
    <row r="148" spans="1:7" s="15" customFormat="1" ht="14.1" customHeight="1">
      <c r="A148" s="21" t="s">
        <v>1013</v>
      </c>
      <c r="B148" s="19">
        <v>75</v>
      </c>
      <c r="C148" s="20"/>
      <c r="D148" s="16"/>
      <c r="E148" s="21" t="s">
        <v>225</v>
      </c>
      <c r="F148" s="19">
        <v>45</v>
      </c>
      <c r="G148" s="20"/>
    </row>
    <row r="149" spans="1:7" s="15" customFormat="1" ht="14.1" customHeight="1">
      <c r="A149" s="21" t="s">
        <v>226</v>
      </c>
      <c r="B149" s="19">
        <v>115</v>
      </c>
      <c r="C149" s="20"/>
      <c r="D149" s="16"/>
      <c r="E149" s="21" t="s">
        <v>227</v>
      </c>
      <c r="F149" s="19">
        <v>45</v>
      </c>
      <c r="G149" s="20"/>
    </row>
    <row r="150" spans="1:7" s="15" customFormat="1" ht="14.1" customHeight="1">
      <c r="A150" s="21" t="s">
        <v>228</v>
      </c>
      <c r="B150" s="19">
        <v>80</v>
      </c>
      <c r="C150" s="20"/>
      <c r="D150" s="16"/>
      <c r="E150" s="21" t="s">
        <v>229</v>
      </c>
      <c r="F150" s="19">
        <v>45</v>
      </c>
      <c r="G150" s="20"/>
    </row>
    <row r="151" spans="1:7" s="15" customFormat="1" ht="14.1" customHeight="1">
      <c r="A151" s="21" t="s">
        <v>230</v>
      </c>
      <c r="B151" s="19">
        <v>30</v>
      </c>
      <c r="C151" s="20"/>
      <c r="D151" s="16"/>
      <c r="E151" s="21" t="s">
        <v>231</v>
      </c>
      <c r="F151" s="19">
        <v>75</v>
      </c>
      <c r="G151" s="20"/>
    </row>
    <row r="152" spans="1:7" s="15" customFormat="1" ht="14.1" customHeight="1">
      <c r="A152" s="21" t="s">
        <v>232</v>
      </c>
      <c r="B152" s="19">
        <v>36</v>
      </c>
      <c r="C152" s="20"/>
      <c r="D152" s="16"/>
      <c r="E152" s="18" t="s">
        <v>233</v>
      </c>
      <c r="F152" s="19">
        <v>150</v>
      </c>
      <c r="G152" s="20"/>
    </row>
    <row r="153" spans="1:7" s="15" customFormat="1" ht="14.1" customHeight="1">
      <c r="A153" s="21" t="s">
        <v>234</v>
      </c>
      <c r="B153" s="19">
        <v>34</v>
      </c>
      <c r="C153" s="20"/>
      <c r="D153" s="16"/>
      <c r="E153" s="21" t="s">
        <v>235</v>
      </c>
      <c r="F153" s="19">
        <v>80</v>
      </c>
      <c r="G153" s="20"/>
    </row>
    <row r="154" spans="1:7" s="15" customFormat="1" ht="14.1" customHeight="1">
      <c r="A154" s="21" t="s">
        <v>236</v>
      </c>
      <c r="B154" s="19">
        <v>30</v>
      </c>
      <c r="C154" s="20"/>
      <c r="D154" s="16"/>
      <c r="E154" s="21" t="s">
        <v>237</v>
      </c>
      <c r="F154" s="19">
        <v>55</v>
      </c>
      <c r="G154" s="20"/>
    </row>
    <row r="155" spans="1:7" s="15" customFormat="1" ht="14.1" customHeight="1">
      <c r="A155" s="21" t="s">
        <v>238</v>
      </c>
      <c r="B155" s="19">
        <v>150</v>
      </c>
      <c r="C155" s="20"/>
      <c r="D155" s="16"/>
      <c r="E155" s="21" t="s">
        <v>239</v>
      </c>
      <c r="F155" s="19">
        <v>110</v>
      </c>
      <c r="G155" s="20"/>
    </row>
    <row r="156" spans="1:7" s="15" customFormat="1" ht="14.1" customHeight="1">
      <c r="A156" s="21" t="s">
        <v>240</v>
      </c>
      <c r="B156" s="19">
        <v>30</v>
      </c>
      <c r="C156" s="20"/>
      <c r="D156" s="16"/>
      <c r="E156" s="18" t="s">
        <v>241</v>
      </c>
      <c r="F156" s="19">
        <v>110</v>
      </c>
      <c r="G156" s="20"/>
    </row>
    <row r="157" spans="1:7" s="15" customFormat="1" ht="14.1" customHeight="1">
      <c r="A157" s="21" t="s">
        <v>242</v>
      </c>
      <c r="B157" s="19">
        <v>30</v>
      </c>
      <c r="C157" s="20"/>
      <c r="D157" s="16"/>
      <c r="E157" s="21" t="s">
        <v>243</v>
      </c>
      <c r="F157" s="19">
        <v>75</v>
      </c>
      <c r="G157" s="20"/>
    </row>
    <row r="158" spans="1:7" s="15" customFormat="1" ht="14.1" customHeight="1">
      <c r="A158" s="21" t="s">
        <v>244</v>
      </c>
      <c r="B158" s="19">
        <v>20</v>
      </c>
      <c r="C158" s="20"/>
      <c r="D158" s="16"/>
      <c r="E158" s="21" t="s">
        <v>245</v>
      </c>
      <c r="F158" s="19">
        <v>150</v>
      </c>
      <c r="G158" s="20"/>
    </row>
    <row r="159" spans="1:7" s="15" customFormat="1" ht="14.1" customHeight="1">
      <c r="A159" s="21" t="s">
        <v>246</v>
      </c>
      <c r="B159" s="19">
        <v>60</v>
      </c>
      <c r="C159" s="20"/>
      <c r="D159" s="16"/>
      <c r="E159" s="18" t="s">
        <v>247</v>
      </c>
      <c r="F159" s="19">
        <v>225</v>
      </c>
      <c r="G159" s="20"/>
    </row>
    <row r="160" spans="1:7" s="15" customFormat="1" ht="14.1" customHeight="1">
      <c r="A160" s="21" t="s">
        <v>248</v>
      </c>
      <c r="B160" s="19">
        <v>50</v>
      </c>
      <c r="C160" s="20"/>
      <c r="D160" s="16"/>
      <c r="E160" s="21" t="s">
        <v>249</v>
      </c>
      <c r="F160" s="19">
        <v>74</v>
      </c>
      <c r="G160" s="20"/>
    </row>
    <row r="161" spans="1:7" s="15" customFormat="1" ht="14.1" customHeight="1">
      <c r="A161" s="21" t="s">
        <v>250</v>
      </c>
      <c r="B161" s="19">
        <v>80</v>
      </c>
      <c r="C161" s="20"/>
      <c r="D161" s="16"/>
      <c r="E161" s="21" t="s">
        <v>251</v>
      </c>
      <c r="F161" s="19">
        <v>34</v>
      </c>
      <c r="G161" s="20"/>
    </row>
    <row r="162" spans="1:7" s="15" customFormat="1" ht="14.1" customHeight="1">
      <c r="A162" s="27" t="s">
        <v>252</v>
      </c>
      <c r="B162" s="19">
        <v>0</v>
      </c>
      <c r="C162" s="20"/>
      <c r="D162" s="16"/>
      <c r="E162" s="27" t="s">
        <v>253</v>
      </c>
      <c r="F162" s="19">
        <v>100</v>
      </c>
      <c r="G162" s="20"/>
    </row>
    <row r="163" spans="1:7" s="15" customFormat="1" ht="14.1" customHeight="1">
      <c r="A163" s="21" t="s">
        <v>254</v>
      </c>
      <c r="B163" s="19">
        <v>0</v>
      </c>
      <c r="C163" s="20"/>
      <c r="D163" s="16"/>
      <c r="E163" s="27" t="s">
        <v>255</v>
      </c>
      <c r="F163" s="19">
        <v>60</v>
      </c>
      <c r="G163" s="20"/>
    </row>
    <row r="164" spans="1:7" s="15" customFormat="1" ht="14.1" customHeight="1">
      <c r="A164" s="18" t="s">
        <v>256</v>
      </c>
      <c r="B164" s="19">
        <v>0</v>
      </c>
      <c r="C164" s="20"/>
      <c r="D164" s="16"/>
      <c r="E164" s="21" t="s">
        <v>257</v>
      </c>
      <c r="F164" s="19">
        <v>60</v>
      </c>
      <c r="G164" s="20"/>
    </row>
    <row r="165" spans="1:7" s="15" customFormat="1" ht="14.1" customHeight="1">
      <c r="A165" s="60" t="s">
        <v>258</v>
      </c>
      <c r="B165" s="61"/>
      <c r="C165" s="22">
        <f>SUM(C79:C85,G37:G85,C91:C138,G92:G138,C146:C164)</f>
        <v>0</v>
      </c>
      <c r="D165" s="16"/>
      <c r="E165" s="21" t="s">
        <v>259</v>
      </c>
      <c r="F165" s="19">
        <v>50</v>
      </c>
      <c r="G165" s="20"/>
    </row>
    <row r="166" spans="1:7" s="15" customFormat="1" ht="14.1" customHeight="1">
      <c r="A166" s="62" t="s">
        <v>78</v>
      </c>
      <c r="B166" s="63"/>
      <c r="C166" s="23">
        <f>(C165/63)</f>
        <v>0</v>
      </c>
      <c r="D166" s="16"/>
      <c r="E166" s="21" t="s">
        <v>260</v>
      </c>
      <c r="F166" s="19">
        <v>140</v>
      </c>
      <c r="G166" s="20"/>
    </row>
    <row r="167" spans="1:7" s="15" customFormat="1" ht="14.1" customHeight="1">
      <c r="A167" s="64" t="s">
        <v>212</v>
      </c>
      <c r="B167" s="64"/>
      <c r="C167" s="64"/>
      <c r="D167" s="16"/>
      <c r="E167" s="21" t="s">
        <v>261</v>
      </c>
      <c r="F167" s="19">
        <v>30</v>
      </c>
      <c r="G167" s="20"/>
    </row>
    <row r="168" spans="1:7" s="15" customFormat="1" ht="14.1" customHeight="1">
      <c r="A168" s="15" t="s">
        <v>15</v>
      </c>
      <c r="B168" s="17" t="s">
        <v>16</v>
      </c>
      <c r="C168" s="17" t="s">
        <v>17</v>
      </c>
      <c r="D168" s="16"/>
      <c r="E168" s="21" t="s">
        <v>262</v>
      </c>
      <c r="F168" s="19">
        <v>125</v>
      </c>
      <c r="G168" s="20"/>
    </row>
    <row r="169" spans="1:7" s="15" customFormat="1" ht="14.1" customHeight="1">
      <c r="A169" s="21" t="s">
        <v>263</v>
      </c>
      <c r="B169" s="19">
        <v>0</v>
      </c>
      <c r="C169" s="20"/>
      <c r="D169" s="16"/>
      <c r="E169" s="18" t="s">
        <v>264</v>
      </c>
      <c r="F169" s="19">
        <v>25</v>
      </c>
      <c r="G169" s="20"/>
    </row>
    <row r="170" spans="1:7" s="15" customFormat="1" ht="14.1" customHeight="1">
      <c r="A170" s="18" t="s">
        <v>265</v>
      </c>
      <c r="B170" s="19">
        <v>30</v>
      </c>
      <c r="C170" s="20"/>
      <c r="D170" s="25"/>
      <c r="E170" s="18" t="s">
        <v>266</v>
      </c>
      <c r="F170" s="19">
        <v>85</v>
      </c>
      <c r="G170" s="20"/>
    </row>
    <row r="171" spans="1:7" s="15" customFormat="1" ht="14.1" customHeight="1">
      <c r="A171" s="18" t="s">
        <v>267</v>
      </c>
      <c r="B171" s="19">
        <v>10</v>
      </c>
      <c r="C171" s="20"/>
      <c r="D171" s="16"/>
      <c r="E171" s="18" t="s">
        <v>268</v>
      </c>
      <c r="F171" s="19">
        <v>50</v>
      </c>
      <c r="G171" s="20"/>
    </row>
    <row r="172" spans="1:7" s="15" customFormat="1" ht="14.1" customHeight="1">
      <c r="A172" s="18" t="s">
        <v>269</v>
      </c>
      <c r="B172" s="19">
        <v>35</v>
      </c>
      <c r="C172" s="20"/>
      <c r="D172" s="16"/>
      <c r="E172" s="18" t="s">
        <v>270</v>
      </c>
      <c r="F172" s="19">
        <v>40</v>
      </c>
      <c r="G172" s="20"/>
    </row>
    <row r="173" spans="1:7" s="15" customFormat="1" ht="14.1" customHeight="1">
      <c r="A173" s="21" t="s">
        <v>271</v>
      </c>
      <c r="B173" s="19">
        <v>30</v>
      </c>
      <c r="C173" s="20"/>
      <c r="D173" s="26"/>
      <c r="E173" s="18" t="s">
        <v>272</v>
      </c>
      <c r="F173" s="19">
        <v>25</v>
      </c>
      <c r="G173" s="20"/>
    </row>
    <row r="174" spans="1:7" s="15" customFormat="1" ht="14.1" customHeight="1">
      <c r="A174" s="21" t="s">
        <v>273</v>
      </c>
      <c r="B174" s="19">
        <v>30</v>
      </c>
      <c r="C174" s="20"/>
      <c r="D174" s="26"/>
      <c r="E174" s="18" t="s">
        <v>274</v>
      </c>
      <c r="F174" s="19">
        <v>45</v>
      </c>
      <c r="G174" s="20"/>
    </row>
    <row r="175" spans="1:7" s="15" customFormat="1" ht="14.1" customHeight="1">
      <c r="A175" s="21" t="s">
        <v>275</v>
      </c>
      <c r="B175" s="19">
        <v>50</v>
      </c>
      <c r="C175" s="20"/>
      <c r="D175" s="25"/>
      <c r="E175" s="18" t="s">
        <v>276</v>
      </c>
      <c r="F175" s="19">
        <v>45</v>
      </c>
      <c r="G175" s="20"/>
    </row>
    <row r="176" spans="1:7" s="15" customFormat="1" ht="14.1" customHeight="1">
      <c r="A176" s="21" t="s">
        <v>277</v>
      </c>
      <c r="B176" s="19">
        <v>78</v>
      </c>
      <c r="C176" s="20"/>
      <c r="D176" s="16"/>
      <c r="E176" s="18" t="s">
        <v>278</v>
      </c>
      <c r="F176" s="19">
        <v>40</v>
      </c>
      <c r="G176" s="20"/>
    </row>
    <row r="177" spans="1:7" s="15" customFormat="1" ht="14.1" customHeight="1">
      <c r="A177" s="21" t="s">
        <v>279</v>
      </c>
      <c r="B177" s="19">
        <v>45</v>
      </c>
      <c r="C177" s="20"/>
      <c r="D177" s="16"/>
      <c r="E177" s="18" t="s">
        <v>280</v>
      </c>
      <c r="F177" s="19">
        <v>30</v>
      </c>
      <c r="G177" s="20"/>
    </row>
    <row r="178" spans="1:7" s="15" customFormat="1" ht="14.1" customHeight="1">
      <c r="A178" s="21" t="s">
        <v>281</v>
      </c>
      <c r="B178" s="19">
        <v>190</v>
      </c>
      <c r="C178" s="20"/>
      <c r="D178" s="26"/>
      <c r="E178" s="18" t="s">
        <v>282</v>
      </c>
      <c r="F178" s="19">
        <v>50</v>
      </c>
      <c r="G178" s="20"/>
    </row>
    <row r="179" spans="1:7" s="15" customFormat="1" ht="14.1" customHeight="1">
      <c r="A179" s="21" t="s">
        <v>283</v>
      </c>
      <c r="B179" s="19">
        <v>140</v>
      </c>
      <c r="C179" s="20"/>
      <c r="D179" s="26"/>
      <c r="E179" s="18" t="s">
        <v>284</v>
      </c>
      <c r="F179" s="19">
        <v>115</v>
      </c>
      <c r="G179" s="20"/>
    </row>
    <row r="180" spans="1:7" s="15" customFormat="1" ht="14.1" customHeight="1">
      <c r="A180" s="21" t="s">
        <v>285</v>
      </c>
      <c r="B180" s="19">
        <v>75</v>
      </c>
      <c r="C180" s="20"/>
      <c r="D180" s="25"/>
      <c r="E180" s="18" t="s">
        <v>286</v>
      </c>
      <c r="F180" s="19">
        <v>185</v>
      </c>
      <c r="G180" s="20"/>
    </row>
    <row r="181" spans="1:7" s="15" customFormat="1" ht="14.1" customHeight="1">
      <c r="A181" s="21" t="s">
        <v>287</v>
      </c>
      <c r="B181" s="19">
        <v>90</v>
      </c>
      <c r="C181" s="20"/>
      <c r="D181" s="16"/>
      <c r="E181" s="18" t="s">
        <v>288</v>
      </c>
      <c r="F181" s="19">
        <v>125</v>
      </c>
      <c r="G181" s="20"/>
    </row>
    <row r="182" spans="1:7" s="15" customFormat="1" ht="14.1" customHeight="1">
      <c r="A182" s="21" t="s">
        <v>289</v>
      </c>
      <c r="B182" s="19">
        <v>120</v>
      </c>
      <c r="C182" s="20"/>
      <c r="D182" s="16"/>
      <c r="E182" s="18" t="s">
        <v>290</v>
      </c>
      <c r="F182" s="19">
        <v>90</v>
      </c>
      <c r="G182" s="20"/>
    </row>
    <row r="183" spans="1:7" s="15" customFormat="1" ht="14.1" customHeight="1">
      <c r="A183" s="21" t="s">
        <v>291</v>
      </c>
      <c r="B183" s="19">
        <v>200</v>
      </c>
      <c r="C183" s="20"/>
      <c r="D183" s="26"/>
      <c r="E183" s="18" t="s">
        <v>292</v>
      </c>
      <c r="F183" s="19">
        <v>115</v>
      </c>
      <c r="G183" s="20"/>
    </row>
    <row r="184" spans="1:7" s="15" customFormat="1" ht="14.1" customHeight="1">
      <c r="A184" s="21" t="s">
        <v>293</v>
      </c>
      <c r="B184" s="19">
        <v>0</v>
      </c>
      <c r="C184" s="20"/>
      <c r="D184" s="26"/>
      <c r="E184" s="18" t="s">
        <v>294</v>
      </c>
      <c r="F184" s="19">
        <v>20</v>
      </c>
      <c r="G184" s="20"/>
    </row>
    <row r="185" spans="1:7" s="15" customFormat="1" ht="14.1" customHeight="1">
      <c r="A185" s="21" t="s">
        <v>295</v>
      </c>
      <c r="B185" s="19">
        <v>35</v>
      </c>
      <c r="C185" s="20"/>
      <c r="D185" s="25"/>
      <c r="E185" s="18" t="s">
        <v>296</v>
      </c>
      <c r="F185" s="19">
        <v>30</v>
      </c>
      <c r="G185" s="20"/>
    </row>
    <row r="186" spans="1:7" s="15" customFormat="1" ht="14.1" customHeight="1">
      <c r="A186" s="21" t="s">
        <v>297</v>
      </c>
      <c r="B186" s="19">
        <v>90</v>
      </c>
      <c r="C186" s="20"/>
      <c r="D186" s="16"/>
      <c r="E186" s="18" t="s">
        <v>298</v>
      </c>
      <c r="F186" s="19">
        <v>85</v>
      </c>
      <c r="G186" s="20"/>
    </row>
    <row r="187" spans="1:7" s="15" customFormat="1" ht="14.1" customHeight="1">
      <c r="A187" s="21" t="s">
        <v>299</v>
      </c>
      <c r="B187" s="19">
        <v>150</v>
      </c>
      <c r="C187" s="20"/>
      <c r="D187" s="30"/>
      <c r="E187" s="18" t="s">
        <v>300</v>
      </c>
      <c r="F187" s="19">
        <v>70</v>
      </c>
      <c r="G187" s="20"/>
    </row>
    <row r="188" spans="1:7" s="15" customFormat="1" ht="14.1" customHeight="1">
      <c r="A188" s="21" t="s">
        <v>301</v>
      </c>
      <c r="B188" s="19">
        <v>100</v>
      </c>
      <c r="C188" s="20"/>
      <c r="D188" s="31"/>
      <c r="E188" s="18" t="s">
        <v>302</v>
      </c>
      <c r="F188" s="19">
        <v>0</v>
      </c>
      <c r="G188" s="20"/>
    </row>
    <row r="189" spans="1:7" s="15" customFormat="1" ht="14.1" customHeight="1">
      <c r="A189" s="21" t="s">
        <v>303</v>
      </c>
      <c r="B189" s="19">
        <v>35</v>
      </c>
      <c r="C189" s="20"/>
      <c r="D189" s="30"/>
      <c r="E189" s="18" t="s">
        <v>304</v>
      </c>
      <c r="F189" s="19">
        <v>55</v>
      </c>
      <c r="G189" s="20"/>
    </row>
    <row r="190" spans="1:7" s="15" customFormat="1" ht="14.1" customHeight="1">
      <c r="A190" s="21" t="s">
        <v>305</v>
      </c>
      <c r="B190" s="19">
        <v>40</v>
      </c>
      <c r="C190" s="20"/>
      <c r="D190" s="28"/>
      <c r="E190" s="18" t="s">
        <v>306</v>
      </c>
      <c r="F190" s="19">
        <v>40</v>
      </c>
      <c r="G190" s="20"/>
    </row>
    <row r="191" spans="1:7" s="15" customFormat="1" ht="14.1" customHeight="1">
      <c r="A191" s="21" t="s">
        <v>307</v>
      </c>
      <c r="B191" s="19">
        <v>45</v>
      </c>
      <c r="C191" s="20"/>
      <c r="D191" s="29"/>
      <c r="E191" s="18" t="s">
        <v>308</v>
      </c>
      <c r="F191" s="19">
        <v>60</v>
      </c>
      <c r="G191" s="20"/>
    </row>
    <row r="192" spans="1:7" s="15" customFormat="1" ht="14.1" customHeight="1">
      <c r="A192" s="65" t="s">
        <v>12</v>
      </c>
      <c r="B192" s="66"/>
      <c r="C192" s="66"/>
      <c r="D192" s="66"/>
      <c r="E192" s="66"/>
      <c r="F192" s="66"/>
      <c r="G192" s="67"/>
    </row>
    <row r="193" spans="1:7" s="15" customFormat="1" ht="13.15" customHeight="1">
      <c r="A193" s="64" t="s">
        <v>212</v>
      </c>
      <c r="B193" s="64"/>
      <c r="C193" s="64"/>
      <c r="D193" s="26"/>
      <c r="E193" s="64" t="s">
        <v>309</v>
      </c>
      <c r="F193" s="64"/>
      <c r="G193" s="64"/>
    </row>
    <row r="194" spans="1:7" s="15" customFormat="1" ht="13.15" customHeight="1">
      <c r="A194" s="15" t="s">
        <v>15</v>
      </c>
      <c r="B194" s="17" t="s">
        <v>16</v>
      </c>
      <c r="C194" s="17" t="s">
        <v>17</v>
      </c>
      <c r="D194" s="26"/>
      <c r="E194" s="15" t="s">
        <v>15</v>
      </c>
      <c r="F194" s="17" t="s">
        <v>16</v>
      </c>
      <c r="G194" s="17" t="s">
        <v>17</v>
      </c>
    </row>
    <row r="195" spans="1:7" s="15" customFormat="1" ht="13.15" customHeight="1">
      <c r="A195" s="18" t="s">
        <v>310</v>
      </c>
      <c r="B195" s="19">
        <v>98</v>
      </c>
      <c r="C195" s="20"/>
      <c r="D195" s="25"/>
      <c r="E195" s="18" t="s">
        <v>311</v>
      </c>
      <c r="F195" s="19">
        <v>0</v>
      </c>
      <c r="G195" s="20"/>
    </row>
    <row r="196" spans="1:7" s="15" customFormat="1" ht="13.15" customHeight="1">
      <c r="A196" s="18" t="s">
        <v>312</v>
      </c>
      <c r="B196" s="19">
        <v>60</v>
      </c>
      <c r="C196" s="20"/>
      <c r="D196" s="16"/>
      <c r="E196" s="18" t="s">
        <v>313</v>
      </c>
      <c r="F196" s="19">
        <v>0</v>
      </c>
      <c r="G196" s="20"/>
    </row>
    <row r="197" spans="1:7" s="15" customFormat="1" ht="13.15" customHeight="1">
      <c r="A197" s="18" t="s">
        <v>314</v>
      </c>
      <c r="B197" s="19">
        <v>140</v>
      </c>
      <c r="C197" s="20"/>
      <c r="D197" s="16"/>
      <c r="E197" s="18" t="s">
        <v>315</v>
      </c>
      <c r="F197" s="19">
        <v>30</v>
      </c>
      <c r="G197" s="20"/>
    </row>
    <row r="198" spans="1:7" s="15" customFormat="1" ht="13.15" customHeight="1">
      <c r="A198" s="18" t="s">
        <v>316</v>
      </c>
      <c r="B198" s="19">
        <v>60</v>
      </c>
      <c r="C198" s="20"/>
      <c r="D198" s="16"/>
      <c r="E198" s="18" t="s">
        <v>317</v>
      </c>
      <c r="F198" s="19">
        <v>0</v>
      </c>
      <c r="G198" s="20"/>
    </row>
    <row r="199" spans="1:7" s="15" customFormat="1" ht="13.15" customHeight="1">
      <c r="A199" s="18" t="s">
        <v>318</v>
      </c>
      <c r="B199" s="19">
        <v>50</v>
      </c>
      <c r="C199" s="20"/>
      <c r="D199" s="16"/>
      <c r="E199" s="18" t="s">
        <v>319</v>
      </c>
      <c r="F199" s="19">
        <v>30</v>
      </c>
      <c r="G199" s="20"/>
    </row>
    <row r="200" spans="1:7" s="15" customFormat="1" ht="13.15" customHeight="1">
      <c r="A200" s="18" t="s">
        <v>320</v>
      </c>
      <c r="B200" s="19">
        <v>105</v>
      </c>
      <c r="C200" s="20"/>
      <c r="D200" s="16"/>
      <c r="E200" s="18" t="s">
        <v>321</v>
      </c>
      <c r="F200" s="19">
        <v>34</v>
      </c>
      <c r="G200" s="20"/>
    </row>
    <row r="201" spans="1:7" s="15" customFormat="1" ht="13.15" customHeight="1">
      <c r="A201" s="18" t="s">
        <v>322</v>
      </c>
      <c r="B201" s="19">
        <v>50</v>
      </c>
      <c r="C201" s="20"/>
      <c r="D201" s="16"/>
      <c r="E201" s="18" t="s">
        <v>323</v>
      </c>
      <c r="F201" s="19">
        <v>35</v>
      </c>
      <c r="G201" s="20"/>
    </row>
    <row r="202" spans="1:7" s="15" customFormat="1" ht="13.15" customHeight="1">
      <c r="A202" s="18" t="s">
        <v>324</v>
      </c>
      <c r="B202" s="19">
        <v>50</v>
      </c>
      <c r="C202" s="20"/>
      <c r="D202" s="16"/>
      <c r="E202" s="18" t="s">
        <v>325</v>
      </c>
      <c r="F202" s="19">
        <v>16</v>
      </c>
      <c r="G202" s="20"/>
    </row>
    <row r="203" spans="1:7" s="15" customFormat="1" ht="13.15" customHeight="1">
      <c r="A203" s="18" t="s">
        <v>326</v>
      </c>
      <c r="B203" s="19">
        <v>40</v>
      </c>
      <c r="C203" s="20"/>
      <c r="D203" s="16"/>
      <c r="E203" s="24" t="s">
        <v>327</v>
      </c>
      <c r="F203" s="19">
        <v>0</v>
      </c>
      <c r="G203" s="20"/>
    </row>
    <row r="204" spans="1:7" s="15" customFormat="1" ht="13.15" customHeight="1">
      <c r="A204" s="18" t="s">
        <v>328</v>
      </c>
      <c r="B204" s="19">
        <v>34</v>
      </c>
      <c r="C204" s="20"/>
      <c r="D204" s="16"/>
      <c r="E204" s="60" t="s">
        <v>329</v>
      </c>
      <c r="F204" s="61"/>
      <c r="G204" s="22">
        <f>SUM(G195:G203)</f>
        <v>0</v>
      </c>
    </row>
    <row r="205" spans="1:7" s="15" customFormat="1" ht="13.15" customHeight="1">
      <c r="A205" s="18" t="s">
        <v>330</v>
      </c>
      <c r="B205" s="19">
        <v>60</v>
      </c>
      <c r="C205" s="20"/>
      <c r="D205" s="26"/>
      <c r="E205" s="62" t="s">
        <v>78</v>
      </c>
      <c r="F205" s="63"/>
      <c r="G205" s="23">
        <f>(G204/30)</f>
        <v>0</v>
      </c>
    </row>
    <row r="206" spans="1:7" s="15" customFormat="1" ht="13.15" customHeight="1">
      <c r="A206" s="18" t="s">
        <v>331</v>
      </c>
      <c r="B206" s="19">
        <v>65</v>
      </c>
      <c r="C206" s="20"/>
      <c r="D206" s="26"/>
      <c r="E206" s="64" t="s">
        <v>332</v>
      </c>
      <c r="F206" s="64"/>
      <c r="G206" s="64"/>
    </row>
    <row r="207" spans="1:7" s="15" customFormat="1" ht="13.15" customHeight="1">
      <c r="A207" s="18" t="s">
        <v>333</v>
      </c>
      <c r="B207" s="19">
        <v>28</v>
      </c>
      <c r="C207" s="20"/>
      <c r="D207" s="25"/>
      <c r="E207" s="15" t="s">
        <v>15</v>
      </c>
      <c r="F207" s="17" t="s">
        <v>16</v>
      </c>
      <c r="G207" s="17" t="s">
        <v>17</v>
      </c>
    </row>
    <row r="208" spans="1:7" s="15" customFormat="1" ht="13.15" customHeight="1">
      <c r="A208" s="18" t="s">
        <v>334</v>
      </c>
      <c r="B208" s="19">
        <v>35</v>
      </c>
      <c r="C208" s="20"/>
      <c r="D208" s="16"/>
      <c r="E208" s="18" t="s">
        <v>335</v>
      </c>
      <c r="F208" s="19">
        <v>0</v>
      </c>
      <c r="G208" s="20"/>
    </row>
    <row r="209" spans="1:7" s="15" customFormat="1" ht="13.15" customHeight="1">
      <c r="A209" s="18" t="s">
        <v>336</v>
      </c>
      <c r="B209" s="19">
        <v>55</v>
      </c>
      <c r="C209" s="20"/>
      <c r="D209" s="16"/>
      <c r="E209" s="18" t="s">
        <v>337</v>
      </c>
      <c r="F209" s="19">
        <v>45</v>
      </c>
      <c r="G209" s="20"/>
    </row>
    <row r="210" spans="1:7" s="15" customFormat="1" ht="13.15" customHeight="1">
      <c r="A210" s="18" t="s">
        <v>338</v>
      </c>
      <c r="B210" s="19">
        <v>50</v>
      </c>
      <c r="C210" s="20"/>
      <c r="D210" s="16"/>
      <c r="E210" s="18" t="s">
        <v>339</v>
      </c>
      <c r="F210" s="19">
        <v>35</v>
      </c>
      <c r="G210" s="20"/>
    </row>
    <row r="211" spans="1:7" s="15" customFormat="1" ht="13.15" customHeight="1">
      <c r="A211" s="18" t="s">
        <v>340</v>
      </c>
      <c r="B211" s="19">
        <v>40</v>
      </c>
      <c r="C211" s="20"/>
      <c r="D211" s="16"/>
      <c r="E211" s="18" t="s">
        <v>341</v>
      </c>
      <c r="F211" s="19">
        <v>25</v>
      </c>
      <c r="G211" s="20"/>
    </row>
    <row r="212" spans="1:7" s="15" customFormat="1" ht="13.15" customHeight="1">
      <c r="A212" s="18" t="s">
        <v>342</v>
      </c>
      <c r="B212" s="19">
        <v>70</v>
      </c>
      <c r="C212" s="20"/>
      <c r="D212" s="25"/>
      <c r="E212" s="18" t="s">
        <v>343</v>
      </c>
      <c r="F212" s="19">
        <v>40</v>
      </c>
      <c r="G212" s="20"/>
    </row>
    <row r="213" spans="1:7" s="15" customFormat="1" ht="13.15" customHeight="1">
      <c r="A213" s="18" t="s">
        <v>344</v>
      </c>
      <c r="B213" s="19">
        <v>25</v>
      </c>
      <c r="C213" s="20"/>
      <c r="D213" s="16"/>
      <c r="E213" s="18" t="s">
        <v>345</v>
      </c>
      <c r="F213" s="19">
        <v>44</v>
      </c>
      <c r="G213" s="20"/>
    </row>
    <row r="214" spans="1:7" s="15" customFormat="1" ht="13.15" customHeight="1">
      <c r="A214" s="60" t="s">
        <v>346</v>
      </c>
      <c r="B214" s="61"/>
      <c r="C214" s="22">
        <f>SUM(C169:C191,G147:G191,C201:C213)</f>
        <v>0</v>
      </c>
      <c r="D214" s="16"/>
      <c r="E214" s="18" t="s">
        <v>347</v>
      </c>
      <c r="F214" s="19">
        <v>64</v>
      </c>
      <c r="G214" s="20"/>
    </row>
    <row r="215" spans="1:7" s="15" customFormat="1" ht="13.15" customHeight="1">
      <c r="A215" s="62" t="s">
        <v>78</v>
      </c>
      <c r="B215" s="63"/>
      <c r="C215" s="23">
        <f>(C214/63)</f>
        <v>0</v>
      </c>
      <c r="D215" s="26"/>
      <c r="E215" s="18" t="s">
        <v>348</v>
      </c>
      <c r="F215" s="19">
        <v>0</v>
      </c>
      <c r="G215" s="20"/>
    </row>
    <row r="216" spans="1:7" s="15" customFormat="1" ht="13.15" customHeight="1">
      <c r="A216" s="64" t="s">
        <v>349</v>
      </c>
      <c r="B216" s="64"/>
      <c r="C216" s="64"/>
      <c r="D216" s="26"/>
      <c r="E216" s="18" t="s">
        <v>350</v>
      </c>
      <c r="F216" s="19">
        <v>41</v>
      </c>
      <c r="G216" s="20"/>
    </row>
    <row r="217" spans="1:7" s="15" customFormat="1" ht="13.15" customHeight="1">
      <c r="A217" s="15" t="s">
        <v>15</v>
      </c>
      <c r="B217" s="17" t="s">
        <v>16</v>
      </c>
      <c r="C217" s="17" t="s">
        <v>17</v>
      </c>
      <c r="D217" s="25"/>
      <c r="E217" s="18" t="s">
        <v>351</v>
      </c>
      <c r="F217" s="19">
        <v>100</v>
      </c>
      <c r="G217" s="20"/>
    </row>
    <row r="218" spans="1:7" s="15" customFormat="1" ht="13.15" customHeight="1">
      <c r="A218" s="18" t="s">
        <v>352</v>
      </c>
      <c r="B218" s="19">
        <v>29</v>
      </c>
      <c r="C218" s="20"/>
      <c r="D218" s="16"/>
      <c r="E218" s="18" t="s">
        <v>353</v>
      </c>
      <c r="F218" s="19">
        <v>38</v>
      </c>
      <c r="G218" s="20"/>
    </row>
    <row r="219" spans="1:7" s="15" customFormat="1" ht="13.15" customHeight="1">
      <c r="A219" s="18" t="s">
        <v>354</v>
      </c>
      <c r="B219" s="19">
        <v>30</v>
      </c>
      <c r="C219" s="20"/>
      <c r="D219" s="16"/>
      <c r="E219" s="18" t="s">
        <v>355</v>
      </c>
      <c r="F219" s="19">
        <v>30</v>
      </c>
      <c r="G219" s="20"/>
    </row>
    <row r="220" spans="1:7" s="15" customFormat="1" ht="13.15" customHeight="1">
      <c r="A220" s="18" t="s">
        <v>356</v>
      </c>
      <c r="B220" s="19">
        <v>0</v>
      </c>
      <c r="C220" s="20"/>
      <c r="D220" s="26"/>
      <c r="E220" s="18" t="s">
        <v>357</v>
      </c>
      <c r="F220" s="19">
        <v>30</v>
      </c>
      <c r="G220" s="20"/>
    </row>
    <row r="221" spans="1:7" s="15" customFormat="1" ht="13.15" customHeight="1">
      <c r="A221" s="18" t="s">
        <v>358</v>
      </c>
      <c r="B221" s="19">
        <v>35</v>
      </c>
      <c r="C221" s="20"/>
      <c r="D221" s="26"/>
      <c r="E221" s="18" t="s">
        <v>359</v>
      </c>
      <c r="F221" s="19">
        <v>48</v>
      </c>
      <c r="G221" s="20"/>
    </row>
    <row r="222" spans="1:7" s="15" customFormat="1" ht="13.15" customHeight="1">
      <c r="A222" s="18" t="s">
        <v>360</v>
      </c>
      <c r="B222" s="19">
        <v>0</v>
      </c>
      <c r="C222" s="20"/>
      <c r="D222" s="25"/>
      <c r="E222" s="18" t="s">
        <v>361</v>
      </c>
      <c r="F222" s="19">
        <v>60</v>
      </c>
      <c r="G222" s="20"/>
    </row>
    <row r="223" spans="1:7" s="15" customFormat="1" ht="13.15" customHeight="1">
      <c r="A223" s="18" t="s">
        <v>362</v>
      </c>
      <c r="B223" s="19">
        <v>0</v>
      </c>
      <c r="C223" s="20"/>
      <c r="D223" s="16"/>
      <c r="E223" s="18" t="s">
        <v>363</v>
      </c>
      <c r="F223" s="19">
        <v>0</v>
      </c>
      <c r="G223" s="20"/>
    </row>
    <row r="224" spans="1:7" s="15" customFormat="1" ht="13.15" customHeight="1">
      <c r="A224" s="18" t="s">
        <v>364</v>
      </c>
      <c r="B224" s="19">
        <v>30</v>
      </c>
      <c r="C224" s="20"/>
      <c r="D224" s="16"/>
      <c r="E224" s="24" t="s">
        <v>365</v>
      </c>
      <c r="F224" s="19">
        <v>55</v>
      </c>
      <c r="G224" s="20"/>
    </row>
    <row r="225" spans="1:7" s="15" customFormat="1" ht="13.15" customHeight="1">
      <c r="A225" s="18" t="s">
        <v>366</v>
      </c>
      <c r="B225" s="19">
        <v>39</v>
      </c>
      <c r="C225" s="20"/>
      <c r="D225" s="26"/>
      <c r="E225" s="60" t="s">
        <v>367</v>
      </c>
      <c r="F225" s="61"/>
      <c r="G225" s="22">
        <f>SUM(G208:G224)</f>
        <v>0</v>
      </c>
    </row>
    <row r="226" spans="1:7" s="15" customFormat="1" ht="13.15" customHeight="1">
      <c r="A226" s="18" t="s">
        <v>368</v>
      </c>
      <c r="B226" s="19">
        <v>36</v>
      </c>
      <c r="C226" s="20"/>
      <c r="D226" s="26"/>
      <c r="E226" s="62" t="s">
        <v>78</v>
      </c>
      <c r="F226" s="63"/>
      <c r="G226" s="23">
        <f>(G225/30)</f>
        <v>0</v>
      </c>
    </row>
    <row r="227" spans="1:7" s="15" customFormat="1" ht="13.15" customHeight="1">
      <c r="A227" s="18" t="s">
        <v>369</v>
      </c>
      <c r="B227" s="19">
        <v>25</v>
      </c>
      <c r="C227" s="20"/>
      <c r="D227" s="25"/>
    </row>
    <row r="228" spans="1:7" s="15" customFormat="1" ht="13.15" customHeight="1">
      <c r="A228" s="18" t="s">
        <v>370</v>
      </c>
      <c r="B228" s="19">
        <v>0</v>
      </c>
      <c r="C228" s="20"/>
      <c r="D228" s="16"/>
      <c r="E228" s="65" t="s">
        <v>371</v>
      </c>
      <c r="F228" s="66"/>
      <c r="G228" s="67"/>
    </row>
    <row r="229" spans="1:7" s="15" customFormat="1" ht="13.15" customHeight="1">
      <c r="A229" s="18" t="s">
        <v>372</v>
      </c>
      <c r="B229" s="19">
        <v>0</v>
      </c>
      <c r="C229" s="20"/>
      <c r="D229" s="16"/>
      <c r="E229" s="64" t="s">
        <v>373</v>
      </c>
      <c r="F229" s="64"/>
      <c r="G229" s="64"/>
    </row>
    <row r="230" spans="1:7" s="15" customFormat="1" ht="13.15" customHeight="1">
      <c r="A230" s="18" t="s">
        <v>374</v>
      </c>
      <c r="B230" s="19">
        <v>0</v>
      </c>
      <c r="C230" s="20"/>
      <c r="D230" s="16"/>
      <c r="E230" s="15" t="s">
        <v>15</v>
      </c>
      <c r="F230" s="17" t="s">
        <v>16</v>
      </c>
      <c r="G230" s="17" t="s">
        <v>17</v>
      </c>
    </row>
    <row r="231" spans="1:7" s="15" customFormat="1" ht="13.15" customHeight="1">
      <c r="A231" s="18" t="s">
        <v>375</v>
      </c>
      <c r="B231" s="19">
        <v>0</v>
      </c>
      <c r="C231" s="20"/>
      <c r="D231" s="26"/>
      <c r="E231" s="18" t="s">
        <v>376</v>
      </c>
      <c r="F231" s="19">
        <v>200</v>
      </c>
      <c r="G231" s="20"/>
    </row>
    <row r="232" spans="1:7" s="15" customFormat="1" ht="13.15" customHeight="1">
      <c r="A232" s="18" t="s">
        <v>377</v>
      </c>
      <c r="B232" s="19">
        <v>9</v>
      </c>
      <c r="C232" s="20"/>
      <c r="D232" s="26"/>
      <c r="E232" s="18" t="s">
        <v>378</v>
      </c>
      <c r="F232" s="19">
        <v>0</v>
      </c>
      <c r="G232" s="20"/>
    </row>
    <row r="233" spans="1:7" s="15" customFormat="1" ht="13.15" customHeight="1">
      <c r="A233" s="18" t="s">
        <v>379</v>
      </c>
      <c r="B233" s="19">
        <v>25</v>
      </c>
      <c r="C233" s="20"/>
      <c r="D233" s="25"/>
      <c r="E233" s="18" t="s">
        <v>380</v>
      </c>
      <c r="F233" s="19">
        <v>0</v>
      </c>
      <c r="G233" s="20"/>
    </row>
    <row r="234" spans="1:7" s="15" customFormat="1" ht="13.15" customHeight="1">
      <c r="A234" s="18" t="s">
        <v>381</v>
      </c>
      <c r="B234" s="19">
        <v>37</v>
      </c>
      <c r="C234" s="20"/>
      <c r="D234" s="16"/>
      <c r="E234" s="18" t="s">
        <v>382</v>
      </c>
      <c r="F234" s="19">
        <v>0</v>
      </c>
      <c r="G234" s="20"/>
    </row>
    <row r="235" spans="1:7" s="15" customFormat="1" ht="13.15" customHeight="1">
      <c r="A235" s="18" t="s">
        <v>383</v>
      </c>
      <c r="B235" s="19">
        <v>30</v>
      </c>
      <c r="C235" s="20"/>
      <c r="D235" s="16"/>
      <c r="E235" s="18" t="s">
        <v>384</v>
      </c>
      <c r="F235" s="19">
        <v>0</v>
      </c>
      <c r="G235" s="20"/>
    </row>
    <row r="236" spans="1:7" s="15" customFormat="1" ht="13.15" customHeight="1">
      <c r="A236" s="18" t="s">
        <v>385</v>
      </c>
      <c r="B236" s="19">
        <v>15</v>
      </c>
      <c r="C236" s="20"/>
      <c r="D236" s="26"/>
      <c r="E236" s="18" t="s">
        <v>354</v>
      </c>
      <c r="F236" s="19">
        <v>0</v>
      </c>
      <c r="G236" s="20"/>
    </row>
    <row r="237" spans="1:7" s="15" customFormat="1" ht="13.15" customHeight="1">
      <c r="A237" s="18" t="s">
        <v>386</v>
      </c>
      <c r="B237" s="19">
        <v>0</v>
      </c>
      <c r="C237" s="20"/>
      <c r="D237" s="26"/>
      <c r="E237" s="18" t="s">
        <v>19</v>
      </c>
      <c r="F237" s="19">
        <v>150</v>
      </c>
      <c r="G237" s="20"/>
    </row>
    <row r="238" spans="1:7" s="15" customFormat="1" ht="13.15" customHeight="1">
      <c r="A238" s="18" t="s">
        <v>387</v>
      </c>
      <c r="B238" s="19">
        <v>0</v>
      </c>
      <c r="C238" s="20"/>
      <c r="D238" s="25"/>
      <c r="E238" s="18" t="s">
        <v>21</v>
      </c>
      <c r="F238" s="19">
        <v>150</v>
      </c>
      <c r="G238" s="20"/>
    </row>
    <row r="239" spans="1:7" s="15" customFormat="1" ht="13.15" customHeight="1">
      <c r="A239" s="18" t="s">
        <v>58</v>
      </c>
      <c r="B239" s="19">
        <v>33</v>
      </c>
      <c r="C239" s="20"/>
      <c r="D239" s="16"/>
      <c r="E239" s="18" t="s">
        <v>388</v>
      </c>
      <c r="F239" s="19">
        <v>0</v>
      </c>
      <c r="G239" s="20"/>
    </row>
    <row r="240" spans="1:7" s="15" customFormat="1" ht="13.15" customHeight="1">
      <c r="A240" s="18" t="s">
        <v>389</v>
      </c>
      <c r="B240" s="19">
        <v>36</v>
      </c>
      <c r="C240" s="20"/>
      <c r="D240" s="16"/>
      <c r="E240" s="18" t="s">
        <v>390</v>
      </c>
      <c r="F240" s="19">
        <v>0</v>
      </c>
      <c r="G240" s="20"/>
    </row>
    <row r="241" spans="1:7" s="15" customFormat="1" ht="13.15" customHeight="1">
      <c r="A241" s="18" t="s">
        <v>391</v>
      </c>
      <c r="B241" s="19">
        <v>0</v>
      </c>
      <c r="C241" s="20"/>
      <c r="D241" s="16"/>
      <c r="E241" s="18" t="s">
        <v>392</v>
      </c>
      <c r="F241" s="19">
        <v>0</v>
      </c>
      <c r="G241" s="20"/>
    </row>
    <row r="242" spans="1:7" s="15" customFormat="1" ht="13.15" customHeight="1">
      <c r="A242" s="18" t="s">
        <v>393</v>
      </c>
      <c r="B242" s="19">
        <v>0</v>
      </c>
      <c r="C242" s="20"/>
      <c r="D242" s="16"/>
      <c r="E242" s="18" t="s">
        <v>394</v>
      </c>
      <c r="F242" s="19">
        <v>0</v>
      </c>
      <c r="G242" s="20"/>
    </row>
    <row r="243" spans="1:7" s="15" customFormat="1" ht="13.15" customHeight="1">
      <c r="A243" s="18" t="s">
        <v>395</v>
      </c>
      <c r="B243" s="19">
        <v>0</v>
      </c>
      <c r="C243" s="20"/>
      <c r="D243" s="16"/>
      <c r="E243" s="18" t="s">
        <v>396</v>
      </c>
      <c r="F243" s="19">
        <v>75</v>
      </c>
      <c r="G243" s="20"/>
    </row>
    <row r="244" spans="1:7" s="15" customFormat="1" ht="13.15" customHeight="1">
      <c r="A244" s="18" t="s">
        <v>397</v>
      </c>
      <c r="B244" s="19">
        <v>15</v>
      </c>
      <c r="C244" s="20"/>
      <c r="D244" s="16"/>
      <c r="E244" s="18" t="s">
        <v>398</v>
      </c>
      <c r="F244" s="19">
        <v>100</v>
      </c>
      <c r="G244" s="20"/>
    </row>
    <row r="245" spans="1:7" s="15" customFormat="1" ht="13.15" customHeight="1">
      <c r="A245" s="18" t="s">
        <v>399</v>
      </c>
      <c r="B245" s="19">
        <v>0</v>
      </c>
      <c r="C245" s="20"/>
      <c r="D245" s="16"/>
      <c r="E245" s="18" t="s">
        <v>400</v>
      </c>
      <c r="F245" s="19">
        <v>0</v>
      </c>
      <c r="G245" s="20"/>
    </row>
    <row r="246" spans="1:7" s="15" customFormat="1" ht="13.15" customHeight="1">
      <c r="A246" s="60" t="s">
        <v>401</v>
      </c>
      <c r="B246" s="61"/>
      <c r="C246" s="22">
        <f>SUM(C218:C245)</f>
        <v>0</v>
      </c>
      <c r="D246" s="16"/>
      <c r="E246" s="18" t="s">
        <v>271</v>
      </c>
      <c r="F246" s="19">
        <v>0</v>
      </c>
      <c r="G246" s="20"/>
    </row>
    <row r="247" spans="1:7" s="15" customFormat="1" ht="13.15" customHeight="1">
      <c r="A247" s="62" t="s">
        <v>78</v>
      </c>
      <c r="B247" s="63"/>
      <c r="C247" s="23">
        <f>(C246/63)</f>
        <v>0</v>
      </c>
      <c r="D247" s="16"/>
      <c r="E247" s="18" t="s">
        <v>402</v>
      </c>
      <c r="F247" s="19">
        <v>0</v>
      </c>
      <c r="G247" s="20"/>
    </row>
    <row r="248" spans="1:7" s="15" customFormat="1" ht="14.1" customHeight="1">
      <c r="A248" s="65" t="s">
        <v>371</v>
      </c>
      <c r="B248" s="66"/>
      <c r="C248" s="66"/>
      <c r="D248" s="66"/>
      <c r="E248" s="66"/>
      <c r="F248" s="66"/>
      <c r="G248" s="67"/>
    </row>
    <row r="249" spans="1:7" s="15" customFormat="1" ht="14.1" customHeight="1">
      <c r="A249" s="64" t="s">
        <v>373</v>
      </c>
      <c r="B249" s="64"/>
      <c r="C249" s="64"/>
      <c r="D249" s="16"/>
      <c r="E249" s="64" t="s">
        <v>373</v>
      </c>
      <c r="F249" s="64"/>
      <c r="G249" s="64"/>
    </row>
    <row r="250" spans="1:7" s="15" customFormat="1" ht="14.1" customHeight="1">
      <c r="A250" s="15" t="s">
        <v>15</v>
      </c>
      <c r="B250" s="17" t="s">
        <v>16</v>
      </c>
      <c r="C250" s="17" t="s">
        <v>17</v>
      </c>
      <c r="D250" s="16"/>
      <c r="E250" s="15" t="s">
        <v>15</v>
      </c>
      <c r="F250" s="17" t="s">
        <v>16</v>
      </c>
      <c r="G250" s="17" t="s">
        <v>17</v>
      </c>
    </row>
    <row r="251" spans="1:7" s="15" customFormat="1" ht="14.1" customHeight="1">
      <c r="A251" s="18" t="s">
        <v>275</v>
      </c>
      <c r="B251" s="19">
        <v>0</v>
      </c>
      <c r="C251" s="20"/>
      <c r="D251" s="16"/>
      <c r="E251" s="21" t="s">
        <v>403</v>
      </c>
      <c r="F251" s="19">
        <v>250</v>
      </c>
      <c r="G251" s="20"/>
    </row>
    <row r="252" spans="1:7" s="15" customFormat="1" ht="14.1" customHeight="1">
      <c r="A252" s="18" t="s">
        <v>277</v>
      </c>
      <c r="B252" s="19">
        <v>0</v>
      </c>
      <c r="C252" s="20"/>
      <c r="D252" s="16"/>
      <c r="E252" s="21" t="s">
        <v>404</v>
      </c>
      <c r="F252" s="19">
        <v>250</v>
      </c>
      <c r="G252" s="20"/>
    </row>
    <row r="253" spans="1:7" s="15" customFormat="1" ht="14.1" customHeight="1">
      <c r="A253" s="18" t="s">
        <v>405</v>
      </c>
      <c r="B253" s="19">
        <v>175</v>
      </c>
      <c r="C253" s="20"/>
      <c r="D253" s="16"/>
      <c r="E253" s="21" t="s">
        <v>328</v>
      </c>
      <c r="F253" s="19">
        <v>160</v>
      </c>
      <c r="G253" s="20"/>
    </row>
    <row r="254" spans="1:7" s="15" customFormat="1" ht="14.1" customHeight="1">
      <c r="A254" s="18" t="s">
        <v>406</v>
      </c>
      <c r="B254" s="19">
        <v>0</v>
      </c>
      <c r="C254" s="20"/>
      <c r="D254" s="16"/>
      <c r="E254" s="21" t="s">
        <v>407</v>
      </c>
      <c r="F254" s="19">
        <v>63</v>
      </c>
      <c r="G254" s="20"/>
    </row>
    <row r="255" spans="1:7" s="15" customFormat="1" ht="14.1" customHeight="1">
      <c r="A255" s="18" t="s">
        <v>408</v>
      </c>
      <c r="B255" s="19">
        <v>0</v>
      </c>
      <c r="C255" s="20"/>
      <c r="D255" s="16"/>
      <c r="E255" s="21" t="s">
        <v>409</v>
      </c>
      <c r="F255" s="19">
        <v>150</v>
      </c>
      <c r="G255" s="20"/>
    </row>
    <row r="256" spans="1:7" s="15" customFormat="1" ht="14.1" customHeight="1">
      <c r="A256" s="18" t="s">
        <v>410</v>
      </c>
      <c r="B256" s="19">
        <v>100</v>
      </c>
      <c r="C256" s="20"/>
      <c r="D256" s="16"/>
      <c r="E256" s="21" t="s">
        <v>74</v>
      </c>
      <c r="F256" s="19">
        <v>250</v>
      </c>
      <c r="G256" s="20"/>
    </row>
    <row r="257" spans="1:7" s="15" customFormat="1" ht="14.1" customHeight="1">
      <c r="A257" s="18" t="s">
        <v>411</v>
      </c>
      <c r="B257" s="19">
        <v>0</v>
      </c>
      <c r="C257" s="20"/>
      <c r="D257" s="16"/>
      <c r="E257" s="60" t="s">
        <v>412</v>
      </c>
      <c r="F257" s="61"/>
      <c r="G257" s="22">
        <f>SUM(G231:G247,C251:C300,G251:G256)</f>
        <v>0</v>
      </c>
    </row>
    <row r="258" spans="1:7" s="15" customFormat="1" ht="14.1" customHeight="1">
      <c r="A258" s="18" t="s">
        <v>413</v>
      </c>
      <c r="B258" s="19">
        <v>350</v>
      </c>
      <c r="C258" s="20"/>
      <c r="D258" s="16"/>
      <c r="E258" s="62" t="s">
        <v>78</v>
      </c>
      <c r="F258" s="63"/>
      <c r="G258" s="23">
        <f>(G257/75)</f>
        <v>0</v>
      </c>
    </row>
    <row r="259" spans="1:7" s="15" customFormat="1" ht="14.1" customHeight="1">
      <c r="A259" s="18" t="s">
        <v>414</v>
      </c>
      <c r="B259" s="19">
        <v>0</v>
      </c>
      <c r="C259" s="20"/>
      <c r="D259" s="25"/>
      <c r="E259" s="64" t="s">
        <v>415</v>
      </c>
      <c r="F259" s="64"/>
      <c r="G259" s="64"/>
    </row>
    <row r="260" spans="1:7" s="15" customFormat="1" ht="14.1" customHeight="1">
      <c r="A260" s="18" t="s">
        <v>283</v>
      </c>
      <c r="B260" s="19">
        <v>0</v>
      </c>
      <c r="C260" s="20"/>
      <c r="D260" s="16"/>
      <c r="E260" s="15" t="s">
        <v>15</v>
      </c>
      <c r="F260" s="17" t="s">
        <v>16</v>
      </c>
      <c r="G260" s="17" t="s">
        <v>17</v>
      </c>
    </row>
    <row r="261" spans="1:7" s="15" customFormat="1" ht="14.1" customHeight="1">
      <c r="A261" s="18" t="s">
        <v>416</v>
      </c>
      <c r="B261" s="19">
        <v>50</v>
      </c>
      <c r="C261" s="20"/>
      <c r="D261" s="16"/>
      <c r="E261" s="21" t="s">
        <v>354</v>
      </c>
      <c r="F261" s="19">
        <v>0</v>
      </c>
      <c r="G261" s="20"/>
    </row>
    <row r="262" spans="1:7" s="15" customFormat="1" ht="14.1" customHeight="1">
      <c r="A262" s="18" t="s">
        <v>289</v>
      </c>
      <c r="B262" s="19">
        <v>70</v>
      </c>
      <c r="C262" s="20"/>
      <c r="D262" s="16"/>
      <c r="E262" s="21" t="s">
        <v>19</v>
      </c>
      <c r="F262" s="19">
        <v>100</v>
      </c>
      <c r="G262" s="20"/>
    </row>
    <row r="263" spans="1:7" s="15" customFormat="1" ht="14.1" customHeight="1">
      <c r="A263" s="18" t="s">
        <v>417</v>
      </c>
      <c r="B263" s="19">
        <v>0</v>
      </c>
      <c r="C263" s="20"/>
      <c r="D263" s="16"/>
      <c r="E263" s="21" t="s">
        <v>21</v>
      </c>
      <c r="F263" s="19">
        <v>100</v>
      </c>
      <c r="G263" s="20"/>
    </row>
    <row r="264" spans="1:7" s="15" customFormat="1" ht="14.1" customHeight="1">
      <c r="A264" s="18" t="s">
        <v>418</v>
      </c>
      <c r="B264" s="19">
        <v>0</v>
      </c>
      <c r="C264" s="20"/>
      <c r="D264" s="26"/>
      <c r="E264" s="21" t="s">
        <v>396</v>
      </c>
      <c r="F264" s="19">
        <v>0</v>
      </c>
      <c r="G264" s="20"/>
    </row>
    <row r="265" spans="1:7" s="15" customFormat="1" ht="14.1" customHeight="1">
      <c r="A265" s="18" t="s">
        <v>61</v>
      </c>
      <c r="B265" s="19">
        <v>0</v>
      </c>
      <c r="C265" s="20"/>
      <c r="D265" s="26"/>
      <c r="E265" s="18" t="s">
        <v>398</v>
      </c>
      <c r="F265" s="19">
        <v>0</v>
      </c>
      <c r="G265" s="20"/>
    </row>
    <row r="266" spans="1:7" s="15" customFormat="1" ht="14.1" customHeight="1">
      <c r="A266" s="18" t="s">
        <v>419</v>
      </c>
      <c r="B266" s="19">
        <v>240</v>
      </c>
      <c r="C266" s="20"/>
      <c r="D266" s="25"/>
      <c r="E266" s="18" t="s">
        <v>400</v>
      </c>
      <c r="F266" s="19">
        <v>0</v>
      </c>
      <c r="G266" s="20"/>
    </row>
    <row r="267" spans="1:7" s="15" customFormat="1" ht="14.1" customHeight="1">
      <c r="A267" s="18" t="s">
        <v>420</v>
      </c>
      <c r="B267" s="19">
        <v>0</v>
      </c>
      <c r="C267" s="20"/>
      <c r="D267" s="16"/>
      <c r="E267" s="18" t="s">
        <v>421</v>
      </c>
      <c r="F267" s="19">
        <v>150</v>
      </c>
      <c r="G267" s="20"/>
    </row>
    <row r="268" spans="1:7" s="15" customFormat="1" ht="14.1" customHeight="1">
      <c r="A268" s="18" t="s">
        <v>422</v>
      </c>
      <c r="B268" s="19">
        <v>200</v>
      </c>
      <c r="C268" s="20"/>
      <c r="D268" s="16"/>
      <c r="E268" s="18" t="s">
        <v>419</v>
      </c>
      <c r="F268" s="19">
        <v>300</v>
      </c>
      <c r="G268" s="20"/>
    </row>
    <row r="269" spans="1:7" s="15" customFormat="1" ht="14.1" customHeight="1">
      <c r="A269" s="18" t="s">
        <v>423</v>
      </c>
      <c r="B269" s="19">
        <v>0</v>
      </c>
      <c r="C269" s="20"/>
      <c r="D269" s="16"/>
      <c r="E269" s="18" t="s">
        <v>422</v>
      </c>
      <c r="F269" s="19">
        <v>0</v>
      </c>
      <c r="G269" s="20"/>
    </row>
    <row r="270" spans="1:7" s="15" customFormat="1" ht="14.1" customHeight="1">
      <c r="A270" s="18" t="s">
        <v>28</v>
      </c>
      <c r="B270" s="19">
        <v>0</v>
      </c>
      <c r="C270" s="20"/>
      <c r="D270" s="16"/>
      <c r="E270" s="18" t="s">
        <v>423</v>
      </c>
      <c r="F270" s="19">
        <v>345</v>
      </c>
      <c r="G270" s="20"/>
    </row>
    <row r="271" spans="1:7" s="15" customFormat="1" ht="14.1" customHeight="1">
      <c r="A271" s="18" t="s">
        <v>1015</v>
      </c>
      <c r="B271" s="19">
        <v>300</v>
      </c>
      <c r="C271" s="20"/>
      <c r="D271" s="16"/>
      <c r="E271" s="18" t="s">
        <v>424</v>
      </c>
      <c r="F271" s="19">
        <v>400</v>
      </c>
      <c r="G271" s="20"/>
    </row>
    <row r="272" spans="1:7" s="15" customFormat="1" ht="14.1" customHeight="1">
      <c r="A272" s="18" t="s">
        <v>424</v>
      </c>
      <c r="B272" s="19">
        <v>400</v>
      </c>
      <c r="C272" s="20"/>
      <c r="D272" s="16"/>
      <c r="E272" s="21" t="s">
        <v>425</v>
      </c>
      <c r="F272" s="19">
        <v>300</v>
      </c>
      <c r="G272" s="20"/>
    </row>
    <row r="273" spans="1:15" s="15" customFormat="1" ht="14.1" customHeight="1">
      <c r="A273" s="18" t="s">
        <v>425</v>
      </c>
      <c r="B273" s="19">
        <v>950</v>
      </c>
      <c r="C273" s="20"/>
      <c r="D273" s="16"/>
      <c r="E273" s="21" t="s">
        <v>426</v>
      </c>
      <c r="F273" s="19">
        <v>400</v>
      </c>
      <c r="G273" s="20"/>
    </row>
    <row r="274" spans="1:15" s="15" customFormat="1" ht="14.1" customHeight="1">
      <c r="A274" s="18" t="s">
        <v>426</v>
      </c>
      <c r="B274" s="19">
        <v>350</v>
      </c>
      <c r="C274" s="20"/>
      <c r="D274" s="26"/>
      <c r="E274" s="21" t="s">
        <v>427</v>
      </c>
      <c r="F274" s="19">
        <v>400</v>
      </c>
      <c r="G274" s="20"/>
    </row>
    <row r="275" spans="1:15" s="15" customFormat="1" ht="14.1" customHeight="1">
      <c r="A275" s="18" t="s">
        <v>160</v>
      </c>
      <c r="B275" s="19">
        <v>500</v>
      </c>
      <c r="C275" s="20"/>
      <c r="D275" s="26"/>
      <c r="E275" s="21" t="s">
        <v>428</v>
      </c>
      <c r="F275" s="19">
        <v>0</v>
      </c>
      <c r="G275" s="20"/>
    </row>
    <row r="276" spans="1:15" s="15" customFormat="1" ht="14.1" customHeight="1">
      <c r="A276" s="18" t="s">
        <v>162</v>
      </c>
      <c r="B276" s="19">
        <v>500</v>
      </c>
      <c r="C276" s="20"/>
      <c r="D276" s="25"/>
      <c r="E276" s="21" t="s">
        <v>429</v>
      </c>
      <c r="F276" s="19">
        <v>350</v>
      </c>
      <c r="G276" s="20"/>
      <c r="M276" s="32"/>
      <c r="N276" s="32"/>
      <c r="O276" s="33"/>
    </row>
    <row r="277" spans="1:15" s="15" customFormat="1" ht="14.1" customHeight="1">
      <c r="A277" s="18" t="s">
        <v>430</v>
      </c>
      <c r="B277" s="19">
        <v>100</v>
      </c>
      <c r="C277" s="20"/>
      <c r="D277" s="16"/>
      <c r="E277" s="21" t="s">
        <v>431</v>
      </c>
      <c r="F277" s="19">
        <v>400</v>
      </c>
      <c r="G277" s="20"/>
    </row>
    <row r="278" spans="1:15" s="15" customFormat="1" ht="14.1" customHeight="1">
      <c r="A278" s="18" t="s">
        <v>432</v>
      </c>
      <c r="B278" s="19">
        <v>0</v>
      </c>
      <c r="C278" s="20"/>
      <c r="D278" s="16"/>
      <c r="E278" s="21" t="s">
        <v>433</v>
      </c>
      <c r="F278" s="19">
        <v>0</v>
      </c>
      <c r="G278" s="20"/>
    </row>
    <row r="279" spans="1:15" s="15" customFormat="1" ht="14.1" customHeight="1">
      <c r="A279" s="18" t="s">
        <v>428</v>
      </c>
      <c r="B279" s="19">
        <v>300</v>
      </c>
      <c r="C279" s="20"/>
      <c r="D279" s="16"/>
      <c r="E279" s="60" t="s">
        <v>434</v>
      </c>
      <c r="F279" s="61"/>
      <c r="G279" s="22">
        <f>SUM(G261:G278)</f>
        <v>0</v>
      </c>
    </row>
    <row r="280" spans="1:15" s="15" customFormat="1" ht="14.1" customHeight="1">
      <c r="A280" s="18" t="s">
        <v>429</v>
      </c>
      <c r="B280" s="19">
        <v>300</v>
      </c>
      <c r="C280" s="20"/>
      <c r="D280" s="26"/>
      <c r="E280" s="62" t="s">
        <v>78</v>
      </c>
      <c r="F280" s="63"/>
      <c r="G280" s="23">
        <f>(G279/33)</f>
        <v>0</v>
      </c>
    </row>
    <row r="281" spans="1:15" s="15" customFormat="1" ht="14.1" customHeight="1">
      <c r="A281" s="18" t="s">
        <v>435</v>
      </c>
      <c r="B281" s="19">
        <v>300</v>
      </c>
      <c r="C281" s="20"/>
      <c r="D281" s="26"/>
      <c r="E281" s="64" t="s">
        <v>436</v>
      </c>
      <c r="F281" s="64"/>
      <c r="G281" s="64"/>
    </row>
    <row r="282" spans="1:15" s="15" customFormat="1" ht="14.1" customHeight="1">
      <c r="A282" s="18" t="s">
        <v>437</v>
      </c>
      <c r="B282" s="19">
        <v>0</v>
      </c>
      <c r="C282" s="20"/>
      <c r="D282" s="25"/>
      <c r="E282" s="15" t="s">
        <v>15</v>
      </c>
      <c r="F282" s="17" t="s">
        <v>16</v>
      </c>
      <c r="G282" s="17" t="s">
        <v>17</v>
      </c>
    </row>
    <row r="283" spans="1:15" s="15" customFormat="1" ht="14.1" customHeight="1">
      <c r="A283" s="18" t="s">
        <v>438</v>
      </c>
      <c r="B283" s="19">
        <v>0</v>
      </c>
      <c r="C283" s="20"/>
      <c r="D283" s="16"/>
      <c r="E283" s="18" t="s">
        <v>311</v>
      </c>
      <c r="F283" s="19">
        <v>0</v>
      </c>
      <c r="G283" s="20"/>
    </row>
    <row r="284" spans="1:15" s="15" customFormat="1" ht="14.1" customHeight="1">
      <c r="A284" s="18" t="s">
        <v>439</v>
      </c>
      <c r="B284" s="19">
        <v>200</v>
      </c>
      <c r="C284" s="20"/>
      <c r="D284" s="16"/>
      <c r="E284" s="18" t="s">
        <v>313</v>
      </c>
      <c r="F284" s="19">
        <v>0</v>
      </c>
      <c r="G284" s="20"/>
    </row>
    <row r="285" spans="1:15" s="15" customFormat="1" ht="14.1" customHeight="1">
      <c r="A285" s="18" t="s">
        <v>440</v>
      </c>
      <c r="B285" s="19">
        <v>110</v>
      </c>
      <c r="C285" s="20"/>
      <c r="D285" s="16"/>
      <c r="E285" s="18" t="s">
        <v>315</v>
      </c>
      <c r="F285" s="19">
        <v>85</v>
      </c>
      <c r="G285" s="20"/>
    </row>
    <row r="286" spans="1:15" s="15" customFormat="1" ht="14.1" customHeight="1">
      <c r="A286" s="18" t="s">
        <v>58</v>
      </c>
      <c r="B286" s="19">
        <v>0</v>
      </c>
      <c r="C286" s="20"/>
      <c r="D286" s="26"/>
      <c r="E286" s="18" t="s">
        <v>317</v>
      </c>
      <c r="F286" s="19">
        <v>90</v>
      </c>
      <c r="G286" s="20"/>
    </row>
    <row r="287" spans="1:15" s="15" customFormat="1" ht="14.1" customHeight="1">
      <c r="A287" s="18" t="s">
        <v>441</v>
      </c>
      <c r="B287" s="19">
        <v>1300</v>
      </c>
      <c r="C287" s="20"/>
      <c r="D287" s="26"/>
      <c r="E287" s="18" t="s">
        <v>319</v>
      </c>
      <c r="F287" s="19">
        <v>50</v>
      </c>
      <c r="G287" s="20"/>
    </row>
    <row r="288" spans="1:15" s="15" customFormat="1" ht="14.1" customHeight="1">
      <c r="A288" s="18" t="s">
        <v>442</v>
      </c>
      <c r="B288" s="19">
        <v>115</v>
      </c>
      <c r="C288" s="20"/>
      <c r="D288" s="25"/>
      <c r="E288" s="18" t="s">
        <v>321</v>
      </c>
      <c r="F288" s="19">
        <v>375</v>
      </c>
      <c r="G288" s="20"/>
    </row>
    <row r="289" spans="1:7" s="15" customFormat="1" ht="14.1" customHeight="1">
      <c r="A289" s="21" t="s">
        <v>443</v>
      </c>
      <c r="B289" s="19">
        <v>300</v>
      </c>
      <c r="C289" s="20"/>
      <c r="D289" s="16"/>
      <c r="E289" s="18" t="s">
        <v>323</v>
      </c>
      <c r="F289" s="19">
        <v>241</v>
      </c>
      <c r="G289" s="20"/>
    </row>
    <row r="290" spans="1:7" s="15" customFormat="1" ht="14.1" customHeight="1">
      <c r="A290" s="21" t="s">
        <v>444</v>
      </c>
      <c r="B290" s="19">
        <v>350</v>
      </c>
      <c r="C290" s="20"/>
      <c r="D290" s="16"/>
      <c r="E290" s="18" t="s">
        <v>325</v>
      </c>
      <c r="F290" s="19">
        <v>0</v>
      </c>
      <c r="G290" s="20"/>
    </row>
    <row r="291" spans="1:7" s="15" customFormat="1" ht="14.1" customHeight="1">
      <c r="A291" s="21" t="s">
        <v>1016</v>
      </c>
      <c r="B291" s="19">
        <v>345</v>
      </c>
      <c r="C291" s="20"/>
      <c r="D291" s="16"/>
      <c r="E291" s="24" t="s">
        <v>327</v>
      </c>
      <c r="F291" s="19">
        <v>0</v>
      </c>
      <c r="G291" s="20"/>
    </row>
    <row r="292" spans="1:7" s="15" customFormat="1" ht="14.1" customHeight="1">
      <c r="A292" s="21" t="s">
        <v>445</v>
      </c>
      <c r="B292" s="19">
        <v>118</v>
      </c>
      <c r="C292" s="20"/>
      <c r="D292" s="16"/>
      <c r="E292" s="60" t="s">
        <v>446</v>
      </c>
      <c r="F292" s="61"/>
      <c r="G292" s="22">
        <f>SUM(G283:G291)</f>
        <v>0</v>
      </c>
    </row>
    <row r="293" spans="1:7" s="15" customFormat="1" ht="14.1" customHeight="1">
      <c r="A293" s="21" t="s">
        <v>447</v>
      </c>
      <c r="B293" s="19">
        <v>80</v>
      </c>
      <c r="C293" s="20"/>
      <c r="D293" s="16"/>
      <c r="E293" s="62" t="s">
        <v>78</v>
      </c>
      <c r="F293" s="63"/>
      <c r="G293" s="23">
        <f>(G292/18)</f>
        <v>0</v>
      </c>
    </row>
    <row r="294" spans="1:7" s="15" customFormat="1" ht="14.1" customHeight="1">
      <c r="A294" s="21" t="s">
        <v>448</v>
      </c>
      <c r="B294" s="19">
        <v>32</v>
      </c>
      <c r="C294" s="20"/>
      <c r="D294" s="16"/>
      <c r="E294" s="64" t="s">
        <v>449</v>
      </c>
      <c r="F294" s="64"/>
      <c r="G294" s="64"/>
    </row>
    <row r="295" spans="1:7" s="15" customFormat="1" ht="14.1" customHeight="1">
      <c r="A295" s="21" t="s">
        <v>450</v>
      </c>
      <c r="B295" s="19">
        <v>10</v>
      </c>
      <c r="C295" s="20"/>
      <c r="D295" s="16"/>
      <c r="E295" s="15" t="s">
        <v>15</v>
      </c>
      <c r="F295" s="17" t="s">
        <v>16</v>
      </c>
      <c r="G295" s="17" t="s">
        <v>17</v>
      </c>
    </row>
    <row r="296" spans="1:7" s="15" customFormat="1" ht="14.1" customHeight="1">
      <c r="A296" s="21" t="s">
        <v>451</v>
      </c>
      <c r="B296" s="19">
        <v>83</v>
      </c>
      <c r="C296" s="20"/>
      <c r="D296" s="16"/>
      <c r="E296" s="18" t="s">
        <v>452</v>
      </c>
      <c r="F296" s="19">
        <v>0</v>
      </c>
      <c r="G296" s="20"/>
    </row>
    <row r="297" spans="1:7" s="15" customFormat="1" ht="14.1" customHeight="1">
      <c r="A297" s="21" t="s">
        <v>453</v>
      </c>
      <c r="B297" s="19">
        <v>90</v>
      </c>
      <c r="C297" s="20"/>
      <c r="D297" s="16"/>
      <c r="E297" s="60" t="s">
        <v>454</v>
      </c>
      <c r="F297" s="61"/>
      <c r="G297" s="22">
        <f>SUM(G296:G296)</f>
        <v>0</v>
      </c>
    </row>
    <row r="298" spans="1:7" s="15" customFormat="1" ht="14.1" customHeight="1">
      <c r="A298" s="21" t="s">
        <v>455</v>
      </c>
      <c r="B298" s="19">
        <v>0</v>
      </c>
      <c r="C298" s="20"/>
      <c r="D298" s="16"/>
      <c r="E298" s="62" t="s">
        <v>78</v>
      </c>
      <c r="F298" s="63"/>
      <c r="G298" s="23">
        <f>(G297/36)</f>
        <v>0</v>
      </c>
    </row>
    <row r="299" spans="1:7" s="15" customFormat="1" ht="14.1" customHeight="1">
      <c r="A299" s="21" t="s">
        <v>456</v>
      </c>
      <c r="B299" s="19">
        <v>160</v>
      </c>
      <c r="C299" s="20"/>
      <c r="D299" s="16"/>
    </row>
    <row r="300" spans="1:7" s="15" customFormat="1" ht="14.1" customHeight="1">
      <c r="A300" s="21" t="s">
        <v>457</v>
      </c>
      <c r="B300" s="19">
        <v>205</v>
      </c>
      <c r="C300" s="20"/>
      <c r="D300" s="26"/>
    </row>
    <row r="301" spans="1:7" s="15" customFormat="1" ht="14.1" customHeight="1">
      <c r="A301" s="65" t="s">
        <v>458</v>
      </c>
      <c r="B301" s="66"/>
      <c r="C301" s="66"/>
      <c r="D301" s="66"/>
      <c r="E301" s="66"/>
      <c r="F301" s="66"/>
      <c r="G301" s="67"/>
    </row>
    <row r="302" spans="1:7" s="15" customFormat="1" ht="14.1" customHeight="1">
      <c r="A302" s="64" t="s">
        <v>459</v>
      </c>
      <c r="B302" s="64"/>
      <c r="C302" s="64"/>
      <c r="D302" s="25"/>
      <c r="E302" s="64" t="s">
        <v>460</v>
      </c>
      <c r="F302" s="64"/>
      <c r="G302" s="64"/>
    </row>
    <row r="303" spans="1:7" s="15" customFormat="1" ht="14.1" customHeight="1">
      <c r="A303" s="15" t="s">
        <v>15</v>
      </c>
      <c r="B303" s="17" t="s">
        <v>16</v>
      </c>
      <c r="C303" s="17" t="s">
        <v>17</v>
      </c>
      <c r="D303" s="16"/>
      <c r="E303" s="15" t="s">
        <v>15</v>
      </c>
      <c r="F303" s="17" t="s">
        <v>16</v>
      </c>
      <c r="G303" s="17" t="s">
        <v>17</v>
      </c>
    </row>
    <row r="304" spans="1:7" s="15" customFormat="1" ht="14.1" customHeight="1">
      <c r="A304" s="18" t="s">
        <v>461</v>
      </c>
      <c r="B304" s="19">
        <v>0</v>
      </c>
      <c r="C304" s="20"/>
      <c r="D304" s="16"/>
      <c r="E304" s="34" t="s">
        <v>462</v>
      </c>
      <c r="F304" s="19">
        <v>400</v>
      </c>
      <c r="G304" s="20"/>
    </row>
    <row r="305" spans="1:11" s="15" customFormat="1" ht="14.1" customHeight="1">
      <c r="A305" s="60" t="s">
        <v>463</v>
      </c>
      <c r="B305" s="61"/>
      <c r="C305" s="22">
        <f>SUM(C304:C304)</f>
        <v>0</v>
      </c>
      <c r="D305" s="16"/>
      <c r="E305" s="60" t="s">
        <v>464</v>
      </c>
      <c r="F305" s="61"/>
      <c r="G305" s="22">
        <f>(G304)</f>
        <v>0</v>
      </c>
    </row>
    <row r="306" spans="1:11" s="15" customFormat="1" ht="14.1" customHeight="1">
      <c r="A306" s="62" t="s">
        <v>78</v>
      </c>
      <c r="B306" s="63"/>
      <c r="C306" s="23">
        <f>(C305/36)</f>
        <v>0</v>
      </c>
      <c r="D306" s="25"/>
      <c r="E306" s="62" t="s">
        <v>78</v>
      </c>
      <c r="F306" s="63"/>
      <c r="G306" s="23">
        <f>(G305/224)</f>
        <v>0</v>
      </c>
      <c r="I306" s="35"/>
      <c r="J306" s="35"/>
      <c r="K306" s="33"/>
    </row>
    <row r="307" spans="1:11" s="15" customFormat="1" ht="14.1" customHeight="1">
      <c r="A307" s="64" t="s">
        <v>465</v>
      </c>
      <c r="B307" s="64"/>
      <c r="C307" s="64"/>
      <c r="D307" s="16"/>
      <c r="E307" s="64" t="s">
        <v>466</v>
      </c>
      <c r="F307" s="64"/>
      <c r="G307" s="64"/>
    </row>
    <row r="308" spans="1:11" s="15" customFormat="1" ht="14.1" customHeight="1">
      <c r="A308" s="15" t="s">
        <v>15</v>
      </c>
      <c r="B308" s="17" t="s">
        <v>16</v>
      </c>
      <c r="C308" s="17" t="s">
        <v>17</v>
      </c>
      <c r="D308" s="16"/>
      <c r="E308" s="15" t="s">
        <v>15</v>
      </c>
      <c r="F308" s="17" t="s">
        <v>16</v>
      </c>
      <c r="G308" s="17" t="s">
        <v>17</v>
      </c>
    </row>
    <row r="309" spans="1:11" s="15" customFormat="1" ht="14.1" customHeight="1">
      <c r="A309" s="18" t="s">
        <v>422</v>
      </c>
      <c r="B309" s="19">
        <v>0</v>
      </c>
      <c r="C309" s="20"/>
      <c r="D309" s="16"/>
      <c r="E309" s="34" t="s">
        <v>467</v>
      </c>
      <c r="F309" s="19">
        <v>500</v>
      </c>
      <c r="G309" s="20"/>
    </row>
    <row r="310" spans="1:11" s="15" customFormat="1" ht="14.1" customHeight="1">
      <c r="A310" s="18" t="s">
        <v>423</v>
      </c>
      <c r="B310" s="19">
        <v>0</v>
      </c>
      <c r="C310" s="20"/>
      <c r="D310" s="16"/>
      <c r="E310" s="60" t="s">
        <v>468</v>
      </c>
      <c r="F310" s="61"/>
      <c r="G310" s="22">
        <f>(G309)</f>
        <v>0</v>
      </c>
    </row>
    <row r="311" spans="1:11" s="15" customFormat="1" ht="14.1" customHeight="1">
      <c r="A311" s="60" t="s">
        <v>469</v>
      </c>
      <c r="B311" s="61"/>
      <c r="C311" s="22">
        <f>SUM(C309:C310)</f>
        <v>0</v>
      </c>
      <c r="D311" s="16"/>
      <c r="E311" s="62" t="s">
        <v>78</v>
      </c>
      <c r="F311" s="63"/>
      <c r="G311" s="23">
        <f>(G310/78)</f>
        <v>0</v>
      </c>
    </row>
    <row r="312" spans="1:11" s="15" customFormat="1" ht="14.1" customHeight="1">
      <c r="A312" s="62" t="s">
        <v>78</v>
      </c>
      <c r="B312" s="63"/>
      <c r="C312" s="23">
        <f>(C311/24)</f>
        <v>0</v>
      </c>
      <c r="D312" s="16"/>
      <c r="E312" s="64" t="s">
        <v>470</v>
      </c>
      <c r="F312" s="64"/>
      <c r="G312" s="64"/>
    </row>
    <row r="313" spans="1:11" s="15" customFormat="1" ht="14.1" customHeight="1">
      <c r="A313" s="64" t="s">
        <v>471</v>
      </c>
      <c r="B313" s="64"/>
      <c r="C313" s="64"/>
      <c r="D313" s="16"/>
      <c r="E313" s="15" t="s">
        <v>15</v>
      </c>
      <c r="F313" s="17" t="s">
        <v>16</v>
      </c>
      <c r="G313" s="17" t="s">
        <v>17</v>
      </c>
    </row>
    <row r="314" spans="1:11" s="15" customFormat="1" ht="14.1" customHeight="1">
      <c r="A314" s="15" t="s">
        <v>15</v>
      </c>
      <c r="B314" s="17" t="s">
        <v>16</v>
      </c>
      <c r="C314" s="17" t="s">
        <v>17</v>
      </c>
      <c r="D314" s="16"/>
      <c r="E314" s="18" t="s">
        <v>19</v>
      </c>
      <c r="F314" s="19">
        <v>180</v>
      </c>
      <c r="G314" s="20"/>
    </row>
    <row r="315" spans="1:11" s="15" customFormat="1" ht="14.1" customHeight="1">
      <c r="A315" s="18" t="s">
        <v>422</v>
      </c>
      <c r="B315" s="19">
        <v>250</v>
      </c>
      <c r="C315" s="20"/>
      <c r="D315" s="16"/>
      <c r="E315" s="18" t="s">
        <v>21</v>
      </c>
      <c r="F315" s="19">
        <v>180</v>
      </c>
      <c r="G315" s="20"/>
    </row>
    <row r="316" spans="1:11" s="15" customFormat="1" ht="14.1" customHeight="1">
      <c r="A316" s="18" t="s">
        <v>423</v>
      </c>
      <c r="B316" s="19">
        <v>250</v>
      </c>
      <c r="C316" s="20"/>
      <c r="D316" s="16"/>
      <c r="E316" s="18" t="s">
        <v>23</v>
      </c>
      <c r="F316" s="19">
        <v>75</v>
      </c>
      <c r="G316" s="20"/>
    </row>
    <row r="317" spans="1:11" s="15" customFormat="1" ht="14.1" customHeight="1">
      <c r="A317" s="60" t="s">
        <v>472</v>
      </c>
      <c r="B317" s="61"/>
      <c r="C317" s="22">
        <f>SUM(C315:C316)</f>
        <v>0</v>
      </c>
      <c r="D317" s="36"/>
      <c r="E317" s="18" t="s">
        <v>473</v>
      </c>
      <c r="F317" s="19">
        <v>0</v>
      </c>
      <c r="G317" s="20"/>
    </row>
    <row r="318" spans="1:11" s="15" customFormat="1" ht="14.1" customHeight="1">
      <c r="A318" s="62" t="s">
        <v>78</v>
      </c>
      <c r="B318" s="63"/>
      <c r="C318" s="23">
        <f>(C317/18)</f>
        <v>0</v>
      </c>
      <c r="D318" s="16"/>
      <c r="E318" s="18" t="s">
        <v>474</v>
      </c>
      <c r="F318" s="19">
        <v>0</v>
      </c>
      <c r="G318" s="20"/>
    </row>
    <row r="319" spans="1:11" s="15" customFormat="1" ht="14.1" customHeight="1">
      <c r="A319" s="64" t="s">
        <v>475</v>
      </c>
      <c r="B319" s="64"/>
      <c r="C319" s="64"/>
      <c r="D319" s="16"/>
      <c r="E319" s="18" t="s">
        <v>476</v>
      </c>
      <c r="F319" s="19">
        <v>0</v>
      </c>
      <c r="G319" s="20"/>
    </row>
    <row r="320" spans="1:11" s="15" customFormat="1" ht="14.1" customHeight="1">
      <c r="A320" s="15" t="s">
        <v>15</v>
      </c>
      <c r="B320" s="17" t="s">
        <v>16</v>
      </c>
      <c r="C320" s="17" t="s">
        <v>17</v>
      </c>
      <c r="D320" s="16"/>
      <c r="E320" s="18" t="s">
        <v>477</v>
      </c>
      <c r="F320" s="19">
        <v>0</v>
      </c>
      <c r="G320" s="20"/>
    </row>
    <row r="321" spans="1:7" s="15" customFormat="1" ht="14.1" customHeight="1">
      <c r="A321" s="18" t="s">
        <v>422</v>
      </c>
      <c r="B321" s="19">
        <v>175</v>
      </c>
      <c r="C321" s="20"/>
      <c r="D321" s="16"/>
      <c r="E321" s="18" t="s">
        <v>478</v>
      </c>
      <c r="F321" s="19">
        <v>50</v>
      </c>
      <c r="G321" s="20"/>
    </row>
    <row r="322" spans="1:7" s="15" customFormat="1" ht="14.1" customHeight="1">
      <c r="A322" s="18" t="s">
        <v>423</v>
      </c>
      <c r="B322" s="19">
        <v>0</v>
      </c>
      <c r="C322" s="20"/>
      <c r="D322" s="16"/>
      <c r="E322" s="18" t="s">
        <v>105</v>
      </c>
      <c r="F322" s="19">
        <v>60</v>
      </c>
      <c r="G322" s="20"/>
    </row>
    <row r="323" spans="1:7" s="15" customFormat="1" ht="14.1" customHeight="1">
      <c r="A323" s="60" t="s">
        <v>479</v>
      </c>
      <c r="B323" s="61"/>
      <c r="C323" s="22">
        <f>SUM(C321:C322)</f>
        <v>0</v>
      </c>
      <c r="D323" s="16"/>
      <c r="E323" s="18" t="s">
        <v>107</v>
      </c>
      <c r="F323" s="19">
        <v>60</v>
      </c>
      <c r="G323" s="20"/>
    </row>
    <row r="324" spans="1:7" s="15" customFormat="1" ht="14.1" customHeight="1">
      <c r="A324" s="62" t="s">
        <v>78</v>
      </c>
      <c r="B324" s="63"/>
      <c r="C324" s="23">
        <f>(C322/18)</f>
        <v>0</v>
      </c>
      <c r="D324" s="16"/>
      <c r="E324" s="18" t="s">
        <v>109</v>
      </c>
      <c r="F324" s="19">
        <v>60</v>
      </c>
      <c r="G324" s="20"/>
    </row>
    <row r="325" spans="1:7" s="15" customFormat="1" ht="14.1" customHeight="1">
      <c r="A325" s="64" t="s">
        <v>480</v>
      </c>
      <c r="B325" s="64"/>
      <c r="C325" s="64"/>
      <c r="D325" s="16"/>
      <c r="E325" s="18" t="s">
        <v>481</v>
      </c>
      <c r="F325" s="19">
        <v>0</v>
      </c>
      <c r="G325" s="20"/>
    </row>
    <row r="326" spans="1:7" s="15" customFormat="1" ht="14.1" customHeight="1">
      <c r="A326" s="15" t="s">
        <v>15</v>
      </c>
      <c r="B326" s="17" t="s">
        <v>16</v>
      </c>
      <c r="C326" s="17" t="s">
        <v>17</v>
      </c>
      <c r="D326" s="16"/>
      <c r="E326" s="18" t="s">
        <v>482</v>
      </c>
      <c r="F326" s="19">
        <v>0</v>
      </c>
      <c r="G326" s="20"/>
    </row>
    <row r="327" spans="1:7" s="15" customFormat="1" ht="14.1" customHeight="1">
      <c r="A327" s="18" t="s">
        <v>422</v>
      </c>
      <c r="B327" s="19">
        <v>155</v>
      </c>
      <c r="C327" s="20"/>
      <c r="D327" s="26"/>
      <c r="E327" s="18" t="s">
        <v>483</v>
      </c>
      <c r="F327" s="19">
        <v>0</v>
      </c>
      <c r="G327" s="20"/>
    </row>
    <row r="328" spans="1:7" s="15" customFormat="1" ht="14.1" customHeight="1">
      <c r="A328" s="18" t="s">
        <v>423</v>
      </c>
      <c r="B328" s="19">
        <v>250</v>
      </c>
      <c r="C328" s="20"/>
      <c r="D328" s="26"/>
      <c r="E328" s="18" t="s">
        <v>484</v>
      </c>
      <c r="F328" s="19">
        <v>0</v>
      </c>
      <c r="G328" s="20"/>
    </row>
    <row r="329" spans="1:7" s="15" customFormat="1" ht="14.1" customHeight="1">
      <c r="A329" s="60" t="s">
        <v>485</v>
      </c>
      <c r="B329" s="61"/>
      <c r="C329" s="22">
        <f>SUM(C327:C328)</f>
        <v>0</v>
      </c>
      <c r="D329" s="25"/>
      <c r="E329" s="18" t="s">
        <v>160</v>
      </c>
      <c r="F329" s="19">
        <v>125</v>
      </c>
      <c r="G329" s="20"/>
    </row>
    <row r="330" spans="1:7" s="15" customFormat="1" ht="14.1" customHeight="1">
      <c r="A330" s="62" t="s">
        <v>78</v>
      </c>
      <c r="B330" s="63"/>
      <c r="C330" s="23">
        <f>(C329/18)</f>
        <v>0</v>
      </c>
      <c r="D330" s="16"/>
      <c r="E330" s="18" t="s">
        <v>162</v>
      </c>
      <c r="F330" s="19">
        <v>120</v>
      </c>
      <c r="G330" s="20"/>
    </row>
    <row r="331" spans="1:7" s="15" customFormat="1" ht="14.1" customHeight="1">
      <c r="A331" s="64" t="s">
        <v>486</v>
      </c>
      <c r="B331" s="64"/>
      <c r="C331" s="64"/>
      <c r="D331" s="16"/>
      <c r="E331" s="18" t="s">
        <v>164</v>
      </c>
      <c r="F331" s="19">
        <v>135</v>
      </c>
      <c r="G331" s="20"/>
    </row>
    <row r="332" spans="1:7" s="15" customFormat="1" ht="14.1" customHeight="1">
      <c r="A332" s="15" t="s">
        <v>15</v>
      </c>
      <c r="B332" s="17" t="s">
        <v>16</v>
      </c>
      <c r="C332" s="17" t="s">
        <v>17</v>
      </c>
      <c r="D332" s="16"/>
      <c r="E332" s="18" t="s">
        <v>487</v>
      </c>
      <c r="F332" s="19">
        <v>180</v>
      </c>
      <c r="G332" s="20"/>
    </row>
    <row r="333" spans="1:7" s="15" customFormat="1" ht="14.1" customHeight="1">
      <c r="A333" s="18" t="s">
        <v>422</v>
      </c>
      <c r="B333" s="19">
        <v>0</v>
      </c>
      <c r="C333" s="20"/>
      <c r="D333" s="16"/>
      <c r="E333" s="18" t="s">
        <v>488</v>
      </c>
      <c r="F333" s="19">
        <v>75</v>
      </c>
      <c r="G333" s="20"/>
    </row>
    <row r="334" spans="1:7" s="15" customFormat="1" ht="14.1" customHeight="1">
      <c r="A334" s="18" t="s">
        <v>423</v>
      </c>
      <c r="B334" s="19">
        <v>200</v>
      </c>
      <c r="C334" s="20"/>
      <c r="D334" s="16"/>
      <c r="E334" s="18" t="s">
        <v>489</v>
      </c>
      <c r="F334" s="19">
        <v>85</v>
      </c>
      <c r="G334" s="20"/>
    </row>
    <row r="335" spans="1:7" s="15" customFormat="1" ht="14.1" customHeight="1">
      <c r="A335" s="60" t="s">
        <v>490</v>
      </c>
      <c r="B335" s="61"/>
      <c r="C335" s="22">
        <f>SUM(C333:C334)</f>
        <v>0</v>
      </c>
      <c r="D335" s="16"/>
      <c r="E335" s="18" t="s">
        <v>491</v>
      </c>
      <c r="F335" s="19">
        <v>75</v>
      </c>
      <c r="G335" s="20"/>
    </row>
    <row r="336" spans="1:7" s="15" customFormat="1" ht="14.1" customHeight="1">
      <c r="A336" s="62" t="s">
        <v>78</v>
      </c>
      <c r="B336" s="63"/>
      <c r="C336" s="23">
        <f>(C335/6)</f>
        <v>0</v>
      </c>
      <c r="D336" s="16"/>
      <c r="E336" s="18" t="s">
        <v>492</v>
      </c>
      <c r="F336" s="19">
        <v>50</v>
      </c>
      <c r="G336" s="20"/>
    </row>
    <row r="337" spans="1:7" s="15" customFormat="1" ht="14.1" customHeight="1">
      <c r="A337" s="64" t="s">
        <v>493</v>
      </c>
      <c r="B337" s="64"/>
      <c r="C337" s="64"/>
      <c r="D337" s="16"/>
      <c r="E337" s="18" t="s">
        <v>494</v>
      </c>
      <c r="F337" s="19">
        <v>65</v>
      </c>
      <c r="G337" s="20"/>
    </row>
    <row r="338" spans="1:7" s="15" customFormat="1" ht="14.1" customHeight="1">
      <c r="A338" s="15" t="s">
        <v>15</v>
      </c>
      <c r="B338" s="17" t="s">
        <v>16</v>
      </c>
      <c r="C338" s="17" t="s">
        <v>17</v>
      </c>
      <c r="D338" s="16"/>
      <c r="E338" s="18" t="s">
        <v>495</v>
      </c>
      <c r="F338" s="19">
        <v>75</v>
      </c>
      <c r="G338" s="20"/>
    </row>
    <row r="339" spans="1:7" s="15" customFormat="1" ht="14.1" customHeight="1">
      <c r="A339" s="18" t="s">
        <v>496</v>
      </c>
      <c r="B339" s="19">
        <v>120</v>
      </c>
      <c r="C339" s="20"/>
      <c r="D339" s="16"/>
      <c r="E339" s="18" t="s">
        <v>497</v>
      </c>
      <c r="F339" s="19">
        <v>200</v>
      </c>
      <c r="G339" s="20"/>
    </row>
    <row r="340" spans="1:7" s="15" customFormat="1" ht="14.1" customHeight="1">
      <c r="A340" s="18" t="s">
        <v>498</v>
      </c>
      <c r="B340" s="19">
        <v>0</v>
      </c>
      <c r="C340" s="20"/>
      <c r="D340" s="16"/>
      <c r="E340" s="18" t="s">
        <v>499</v>
      </c>
      <c r="F340" s="19">
        <v>120</v>
      </c>
      <c r="G340" s="20"/>
    </row>
    <row r="341" spans="1:7" s="15" customFormat="1" ht="14.1" customHeight="1">
      <c r="A341" s="18" t="s">
        <v>500</v>
      </c>
      <c r="B341" s="19">
        <v>0</v>
      </c>
      <c r="C341" s="20"/>
      <c r="D341" s="16"/>
      <c r="E341" s="18" t="s">
        <v>501</v>
      </c>
      <c r="F341" s="19">
        <v>90</v>
      </c>
      <c r="G341" s="20"/>
    </row>
    <row r="342" spans="1:7" s="15" customFormat="1" ht="14.1" customHeight="1">
      <c r="A342" s="18" t="s">
        <v>502</v>
      </c>
      <c r="B342" s="19">
        <v>26</v>
      </c>
      <c r="C342" s="20"/>
      <c r="D342" s="16"/>
      <c r="E342" s="18" t="s">
        <v>188</v>
      </c>
      <c r="F342" s="19">
        <v>350</v>
      </c>
      <c r="G342" s="20"/>
    </row>
    <row r="343" spans="1:7" s="15" customFormat="1" ht="14.1" customHeight="1">
      <c r="A343" s="18" t="s">
        <v>503</v>
      </c>
      <c r="B343" s="19">
        <v>125</v>
      </c>
      <c r="C343" s="20"/>
      <c r="D343" s="16"/>
      <c r="E343" s="18" t="s">
        <v>504</v>
      </c>
      <c r="F343" s="19">
        <v>62</v>
      </c>
      <c r="G343" s="20"/>
    </row>
    <row r="344" spans="1:7" s="15" customFormat="1" ht="14.1" customHeight="1">
      <c r="A344" s="18" t="s">
        <v>505</v>
      </c>
      <c r="B344" s="19">
        <v>150</v>
      </c>
      <c r="C344" s="20"/>
      <c r="D344" s="16"/>
      <c r="E344" s="18" t="s">
        <v>506</v>
      </c>
      <c r="F344" s="19">
        <v>50</v>
      </c>
      <c r="G344" s="20"/>
    </row>
    <row r="345" spans="1:7" s="15" customFormat="1" ht="14.1" customHeight="1">
      <c r="A345" s="18" t="s">
        <v>507</v>
      </c>
      <c r="B345" s="19">
        <v>50</v>
      </c>
      <c r="C345" s="20"/>
      <c r="D345" s="16"/>
      <c r="E345" s="18" t="s">
        <v>508</v>
      </c>
      <c r="F345" s="19">
        <v>50</v>
      </c>
      <c r="G345" s="20"/>
    </row>
    <row r="346" spans="1:7" s="15" customFormat="1" ht="14.1" customHeight="1">
      <c r="A346" s="24" t="s">
        <v>328</v>
      </c>
      <c r="B346" s="19">
        <v>0</v>
      </c>
      <c r="C346" s="20"/>
      <c r="D346" s="16"/>
      <c r="E346" s="18" t="s">
        <v>509</v>
      </c>
      <c r="F346" s="19">
        <v>45</v>
      </c>
      <c r="G346" s="20"/>
    </row>
    <row r="347" spans="1:7" s="15" customFormat="1" ht="14.1" customHeight="1">
      <c r="A347" s="60" t="s">
        <v>510</v>
      </c>
      <c r="B347" s="61"/>
      <c r="C347" s="22">
        <f>SUM(C339:C346)</f>
        <v>0</v>
      </c>
      <c r="D347" s="16"/>
      <c r="E347" s="18" t="s">
        <v>511</v>
      </c>
      <c r="F347" s="19">
        <v>50</v>
      </c>
      <c r="G347" s="20"/>
    </row>
    <row r="348" spans="1:7" s="15" customFormat="1" ht="14.1" customHeight="1">
      <c r="A348" s="62" t="s">
        <v>78</v>
      </c>
      <c r="B348" s="63"/>
      <c r="C348" s="23">
        <f>(C347/48)</f>
        <v>0</v>
      </c>
      <c r="D348" s="16"/>
      <c r="E348" s="18" t="s">
        <v>512</v>
      </c>
      <c r="F348" s="19">
        <v>30</v>
      </c>
      <c r="G348" s="20"/>
    </row>
    <row r="349" spans="1:7" s="15" customFormat="1" ht="14.1" customHeight="1">
      <c r="A349" s="64" t="s">
        <v>1009</v>
      </c>
      <c r="B349" s="64"/>
      <c r="C349" s="64"/>
      <c r="D349" s="16"/>
      <c r="E349" s="21" t="s">
        <v>513</v>
      </c>
      <c r="F349" s="19">
        <v>132</v>
      </c>
      <c r="G349" s="20"/>
    </row>
    <row r="350" spans="1:7" s="15" customFormat="1" ht="14.1" customHeight="1">
      <c r="A350" s="15" t="s">
        <v>15</v>
      </c>
      <c r="B350" s="17" t="s">
        <v>16</v>
      </c>
      <c r="C350" s="17" t="s">
        <v>17</v>
      </c>
      <c r="D350" s="16"/>
      <c r="E350" s="60" t="s">
        <v>514</v>
      </c>
      <c r="F350" s="61"/>
      <c r="G350" s="22">
        <f>SUM(G314:G349)</f>
        <v>0</v>
      </c>
    </row>
    <row r="351" spans="1:7" s="15" customFormat="1" ht="14.1" customHeight="1">
      <c r="A351" s="18" t="s">
        <v>452</v>
      </c>
      <c r="B351" s="19">
        <v>85</v>
      </c>
      <c r="C351" s="20"/>
      <c r="D351" s="16"/>
      <c r="E351" s="62" t="s">
        <v>78</v>
      </c>
      <c r="F351" s="63"/>
      <c r="G351" s="23">
        <f>(G350/75)</f>
        <v>0</v>
      </c>
    </row>
    <row r="352" spans="1:7" s="15" customFormat="1" ht="14.1" customHeight="1">
      <c r="A352" s="60" t="s">
        <v>1008</v>
      </c>
      <c r="B352" s="61"/>
      <c r="C352" s="22">
        <f>SUM(C351:C351)</f>
        <v>0</v>
      </c>
      <c r="D352" s="16"/>
    </row>
    <row r="353" spans="1:7" s="15" customFormat="1" ht="14.1" customHeight="1">
      <c r="A353" s="62" t="s">
        <v>78</v>
      </c>
      <c r="B353" s="63"/>
      <c r="C353" s="23">
        <f>(C352/48)</f>
        <v>0</v>
      </c>
      <c r="D353" s="25"/>
    </row>
    <row r="354" spans="1:7" s="15" customFormat="1" ht="14.1" customHeight="1">
      <c r="A354" s="65" t="s">
        <v>515</v>
      </c>
      <c r="B354" s="66"/>
      <c r="C354" s="66"/>
      <c r="D354" s="66"/>
      <c r="E354" s="66"/>
      <c r="F354" s="66"/>
      <c r="G354" s="67"/>
    </row>
    <row r="355" spans="1:7" s="15" customFormat="1" ht="14.1" customHeight="1">
      <c r="A355" s="64" t="s">
        <v>516</v>
      </c>
      <c r="B355" s="64"/>
      <c r="C355" s="64"/>
      <c r="D355" s="16"/>
      <c r="E355" s="64" t="s">
        <v>517</v>
      </c>
      <c r="F355" s="64"/>
      <c r="G355" s="64"/>
    </row>
    <row r="356" spans="1:7" s="15" customFormat="1" ht="14.1" customHeight="1">
      <c r="A356" s="15" t="s">
        <v>15</v>
      </c>
      <c r="B356" s="17" t="s">
        <v>16</v>
      </c>
      <c r="C356" s="17" t="s">
        <v>17</v>
      </c>
      <c r="D356" s="16"/>
      <c r="E356" s="15" t="s">
        <v>15</v>
      </c>
      <c r="F356" s="17" t="s">
        <v>16</v>
      </c>
      <c r="G356" s="17" t="s">
        <v>17</v>
      </c>
    </row>
    <row r="357" spans="1:7" s="15" customFormat="1" ht="14.1" customHeight="1">
      <c r="A357" s="34" t="s">
        <v>518</v>
      </c>
      <c r="B357" s="19">
        <v>400</v>
      </c>
      <c r="C357" s="20"/>
      <c r="D357" s="16"/>
      <c r="E357" s="18" t="s">
        <v>311</v>
      </c>
      <c r="F357" s="19">
        <v>90</v>
      </c>
      <c r="G357" s="20"/>
    </row>
    <row r="358" spans="1:7" s="15" customFormat="1" ht="14.1" customHeight="1">
      <c r="A358" s="60" t="s">
        <v>519</v>
      </c>
      <c r="B358" s="61"/>
      <c r="C358" s="22">
        <f>(C357)</f>
        <v>0</v>
      </c>
      <c r="D358" s="16"/>
      <c r="E358" s="18" t="s">
        <v>313</v>
      </c>
      <c r="F358" s="19">
        <v>50</v>
      </c>
      <c r="G358" s="20"/>
    </row>
    <row r="359" spans="1:7" s="15" customFormat="1" ht="14.1" customHeight="1">
      <c r="A359" s="62" t="s">
        <v>78</v>
      </c>
      <c r="B359" s="63"/>
      <c r="C359" s="23">
        <f>(C358/75)</f>
        <v>0</v>
      </c>
      <c r="D359" s="16"/>
      <c r="E359" s="18" t="s">
        <v>315</v>
      </c>
      <c r="F359" s="19">
        <v>79</v>
      </c>
      <c r="G359" s="20"/>
    </row>
    <row r="360" spans="1:7" s="15" customFormat="1" ht="14.1" customHeight="1">
      <c r="A360" s="64" t="s">
        <v>520</v>
      </c>
      <c r="B360" s="64"/>
      <c r="C360" s="64"/>
      <c r="D360" s="16"/>
      <c r="E360" s="18" t="s">
        <v>317</v>
      </c>
      <c r="F360" s="19">
        <v>175</v>
      </c>
      <c r="G360" s="20"/>
    </row>
    <row r="361" spans="1:7" s="15" customFormat="1" ht="14.1" customHeight="1">
      <c r="A361" s="15" t="s">
        <v>15</v>
      </c>
      <c r="B361" s="17" t="s">
        <v>16</v>
      </c>
      <c r="C361" s="17" t="s">
        <v>17</v>
      </c>
      <c r="D361" s="16"/>
      <c r="E361" s="18" t="s">
        <v>319</v>
      </c>
      <c r="F361" s="19">
        <v>9</v>
      </c>
      <c r="G361" s="20"/>
    </row>
    <row r="362" spans="1:7" s="15" customFormat="1" ht="14.1" customHeight="1">
      <c r="A362" s="34" t="s">
        <v>521</v>
      </c>
      <c r="B362" s="19">
        <v>0</v>
      </c>
      <c r="C362" s="20"/>
      <c r="D362" s="26"/>
      <c r="E362" s="18" t="s">
        <v>321</v>
      </c>
      <c r="F362" s="19">
        <v>82</v>
      </c>
      <c r="G362" s="20"/>
    </row>
    <row r="363" spans="1:7" s="15" customFormat="1" ht="14.1" customHeight="1">
      <c r="A363" s="60" t="s">
        <v>522</v>
      </c>
      <c r="B363" s="61"/>
      <c r="C363" s="22">
        <f>(C362)</f>
        <v>0</v>
      </c>
      <c r="D363" s="26"/>
      <c r="E363" s="18" t="s">
        <v>323</v>
      </c>
      <c r="F363" s="19">
        <v>57</v>
      </c>
      <c r="G363" s="20"/>
    </row>
    <row r="364" spans="1:7" s="15" customFormat="1" ht="14.1" customHeight="1">
      <c r="A364" s="62" t="s">
        <v>78</v>
      </c>
      <c r="B364" s="63"/>
      <c r="C364" s="23">
        <f>(C363/75)</f>
        <v>0</v>
      </c>
      <c r="D364" s="25"/>
      <c r="E364" s="18" t="s">
        <v>325</v>
      </c>
      <c r="F364" s="19">
        <v>74</v>
      </c>
      <c r="G364" s="20"/>
    </row>
    <row r="365" spans="1:7" s="15" customFormat="1" ht="14.1" customHeight="1">
      <c r="A365" s="64" t="s">
        <v>523</v>
      </c>
      <c r="B365" s="64"/>
      <c r="C365" s="64"/>
      <c r="D365" s="16"/>
      <c r="E365" s="24" t="s">
        <v>327</v>
      </c>
      <c r="F365" s="19">
        <v>50</v>
      </c>
      <c r="G365" s="20"/>
    </row>
    <row r="366" spans="1:7" s="15" customFormat="1" ht="14.1" customHeight="1">
      <c r="A366" s="15" t="s">
        <v>15</v>
      </c>
      <c r="B366" s="17" t="s">
        <v>16</v>
      </c>
      <c r="C366" s="17" t="s">
        <v>17</v>
      </c>
      <c r="D366" s="16"/>
      <c r="E366" s="60" t="s">
        <v>524</v>
      </c>
      <c r="F366" s="61"/>
      <c r="G366" s="22">
        <f>SUM(G357:G365)</f>
        <v>0</v>
      </c>
    </row>
    <row r="367" spans="1:7" s="15" customFormat="1" ht="14.1" customHeight="1">
      <c r="A367" s="34" t="s">
        <v>525</v>
      </c>
      <c r="B367" s="19">
        <v>1400</v>
      </c>
      <c r="C367" s="20"/>
      <c r="D367" s="16"/>
      <c r="E367" s="62" t="s">
        <v>78</v>
      </c>
      <c r="F367" s="63"/>
      <c r="G367" s="23">
        <f>(G366/18)</f>
        <v>0</v>
      </c>
    </row>
    <row r="368" spans="1:7" s="15" customFormat="1" ht="14.1" customHeight="1">
      <c r="A368" s="60" t="s">
        <v>526</v>
      </c>
      <c r="B368" s="61"/>
      <c r="C368" s="22">
        <f>(C367)</f>
        <v>0</v>
      </c>
      <c r="D368" s="16"/>
      <c r="E368" s="64" t="s">
        <v>527</v>
      </c>
      <c r="F368" s="64"/>
      <c r="G368" s="64"/>
    </row>
    <row r="369" spans="1:7" s="15" customFormat="1" ht="14.1" customHeight="1">
      <c r="A369" s="62" t="s">
        <v>78</v>
      </c>
      <c r="B369" s="63"/>
      <c r="C369" s="23">
        <f>(C368/50)</f>
        <v>0</v>
      </c>
      <c r="D369" s="16"/>
      <c r="E369" s="15" t="s">
        <v>15</v>
      </c>
      <c r="F369" s="17" t="s">
        <v>16</v>
      </c>
      <c r="G369" s="17" t="s">
        <v>17</v>
      </c>
    </row>
    <row r="370" spans="1:7" s="15" customFormat="1" ht="14.1" customHeight="1">
      <c r="A370" s="64" t="s">
        <v>528</v>
      </c>
      <c r="B370" s="64"/>
      <c r="C370" s="64"/>
      <c r="D370" s="16"/>
      <c r="E370" s="34" t="s">
        <v>529</v>
      </c>
      <c r="F370" s="19">
        <v>0</v>
      </c>
      <c r="G370" s="20"/>
    </row>
    <row r="371" spans="1:7" s="15" customFormat="1" ht="14.1" customHeight="1">
      <c r="A371" s="15" t="s">
        <v>15</v>
      </c>
      <c r="B371" s="17" t="s">
        <v>16</v>
      </c>
      <c r="C371" s="17" t="s">
        <v>17</v>
      </c>
      <c r="D371" s="16"/>
      <c r="E371" s="60" t="s">
        <v>530</v>
      </c>
      <c r="F371" s="61"/>
      <c r="G371" s="22">
        <f>(G370)</f>
        <v>0</v>
      </c>
    </row>
    <row r="372" spans="1:7" s="15" customFormat="1" ht="14.1" customHeight="1">
      <c r="A372" s="34" t="s">
        <v>422</v>
      </c>
      <c r="B372" s="19">
        <v>190</v>
      </c>
      <c r="C372" s="20"/>
      <c r="D372" s="16"/>
      <c r="E372" s="62" t="s">
        <v>78</v>
      </c>
      <c r="F372" s="63"/>
      <c r="G372" s="23">
        <f>(G371/48)</f>
        <v>0</v>
      </c>
    </row>
    <row r="373" spans="1:7" s="15" customFormat="1" ht="14.1" customHeight="1">
      <c r="A373" s="34" t="s">
        <v>423</v>
      </c>
      <c r="B373" s="19">
        <v>150</v>
      </c>
      <c r="C373" s="20"/>
      <c r="D373" s="16"/>
      <c r="E373" s="64" t="s">
        <v>1006</v>
      </c>
      <c r="F373" s="64"/>
      <c r="G373" s="64"/>
    </row>
    <row r="374" spans="1:7" s="15" customFormat="1" ht="14.1" customHeight="1">
      <c r="A374" s="60" t="s">
        <v>531</v>
      </c>
      <c r="B374" s="61"/>
      <c r="C374" s="22">
        <f>SUM(C372:C373)</f>
        <v>0</v>
      </c>
      <c r="D374" s="16"/>
      <c r="E374" s="15" t="s">
        <v>15</v>
      </c>
      <c r="F374" s="17" t="s">
        <v>16</v>
      </c>
      <c r="G374" s="17" t="s">
        <v>17</v>
      </c>
    </row>
    <row r="375" spans="1:7" s="15" customFormat="1" ht="14.1" customHeight="1">
      <c r="A375" s="62" t="s">
        <v>78</v>
      </c>
      <c r="B375" s="63"/>
      <c r="C375" s="23">
        <f>(C374/32)</f>
        <v>0</v>
      </c>
      <c r="D375" s="16"/>
      <c r="E375" s="34" t="s">
        <v>422</v>
      </c>
      <c r="F375" s="19">
        <v>40</v>
      </c>
      <c r="G375" s="20"/>
    </row>
    <row r="376" spans="1:7" s="15" customFormat="1" ht="14.1" customHeight="1">
      <c r="A376" s="64" t="s">
        <v>532</v>
      </c>
      <c r="B376" s="64"/>
      <c r="C376" s="64"/>
      <c r="D376" s="16"/>
      <c r="E376" s="34" t="s">
        <v>423</v>
      </c>
      <c r="F376" s="19">
        <v>40</v>
      </c>
      <c r="G376" s="20"/>
    </row>
    <row r="377" spans="1:7" s="15" customFormat="1" ht="14.1" customHeight="1">
      <c r="A377" s="15" t="s">
        <v>15</v>
      </c>
      <c r="B377" s="17" t="s">
        <v>16</v>
      </c>
      <c r="C377" s="17" t="s">
        <v>17</v>
      </c>
      <c r="D377" s="16"/>
      <c r="E377" s="60" t="s">
        <v>533</v>
      </c>
      <c r="F377" s="61"/>
      <c r="G377" s="22">
        <f>SUM(G375:G376)</f>
        <v>0</v>
      </c>
    </row>
    <row r="378" spans="1:7" s="15" customFormat="1" ht="14.1" customHeight="1">
      <c r="A378" s="34" t="s">
        <v>534</v>
      </c>
      <c r="B378" s="19">
        <v>132</v>
      </c>
      <c r="C378" s="20"/>
      <c r="D378" s="16"/>
      <c r="E378" s="62" t="s">
        <v>78</v>
      </c>
      <c r="F378" s="63"/>
      <c r="G378" s="23">
        <f>(G377/9)</f>
        <v>0</v>
      </c>
    </row>
    <row r="379" spans="1:7" s="15" customFormat="1" ht="14.1" customHeight="1">
      <c r="A379" s="34" t="s">
        <v>422</v>
      </c>
      <c r="B379" s="19">
        <v>0</v>
      </c>
      <c r="C379" s="20"/>
      <c r="D379" s="16"/>
      <c r="E379" s="64" t="s">
        <v>535</v>
      </c>
      <c r="F379" s="64"/>
      <c r="G379" s="64"/>
    </row>
    <row r="380" spans="1:7" s="15" customFormat="1" ht="14.1" customHeight="1">
      <c r="A380" s="34" t="s">
        <v>423</v>
      </c>
      <c r="B380" s="19">
        <v>0</v>
      </c>
      <c r="C380" s="20"/>
      <c r="D380" s="16"/>
      <c r="E380" s="15" t="s">
        <v>15</v>
      </c>
      <c r="F380" s="17" t="s">
        <v>16</v>
      </c>
      <c r="G380" s="17" t="s">
        <v>17</v>
      </c>
    </row>
    <row r="381" spans="1:7" s="15" customFormat="1" ht="14.1" customHeight="1">
      <c r="A381" s="60" t="s">
        <v>536</v>
      </c>
      <c r="B381" s="61"/>
      <c r="C381" s="22">
        <f>SUM(C378:C380)</f>
        <v>0</v>
      </c>
      <c r="D381" s="16"/>
      <c r="E381" s="21" t="s">
        <v>537</v>
      </c>
      <c r="F381" s="19">
        <v>0</v>
      </c>
      <c r="G381" s="20"/>
    </row>
    <row r="382" spans="1:7" s="15" customFormat="1" ht="14.1" customHeight="1">
      <c r="A382" s="62" t="s">
        <v>78</v>
      </c>
      <c r="B382" s="63"/>
      <c r="C382" s="23">
        <f>(C381/66)</f>
        <v>0</v>
      </c>
      <c r="D382" s="16"/>
      <c r="E382" s="21" t="s">
        <v>538</v>
      </c>
      <c r="F382" s="19">
        <v>0</v>
      </c>
      <c r="G382" s="20"/>
    </row>
    <row r="383" spans="1:7" s="15" customFormat="1" ht="14.1" customHeight="1">
      <c r="A383" s="64" t="s">
        <v>539</v>
      </c>
      <c r="B383" s="64"/>
      <c r="C383" s="64"/>
      <c r="D383" s="16"/>
      <c r="E383" s="18" t="s">
        <v>540</v>
      </c>
      <c r="F383" s="19">
        <v>0</v>
      </c>
      <c r="G383" s="20"/>
    </row>
    <row r="384" spans="1:7" s="15" customFormat="1" ht="14.1" customHeight="1">
      <c r="A384" s="15" t="s">
        <v>15</v>
      </c>
      <c r="B384" s="17" t="s">
        <v>16</v>
      </c>
      <c r="C384" s="17" t="s">
        <v>17</v>
      </c>
      <c r="D384" s="16"/>
      <c r="E384" s="18" t="s">
        <v>541</v>
      </c>
      <c r="F384" s="19">
        <v>0</v>
      </c>
      <c r="G384" s="20"/>
    </row>
    <row r="385" spans="1:11" s="15" customFormat="1" ht="14.1" customHeight="1">
      <c r="A385" s="34" t="s">
        <v>422</v>
      </c>
      <c r="B385" s="19">
        <v>400</v>
      </c>
      <c r="C385" s="20"/>
      <c r="D385" s="16"/>
      <c r="E385" s="18" t="s">
        <v>542</v>
      </c>
      <c r="F385" s="19">
        <v>0</v>
      </c>
      <c r="G385" s="20"/>
    </row>
    <row r="386" spans="1:11" s="15" customFormat="1" ht="14.1" customHeight="1">
      <c r="A386" s="34" t="s">
        <v>423</v>
      </c>
      <c r="B386" s="19">
        <v>550</v>
      </c>
      <c r="C386" s="20"/>
      <c r="D386" s="16"/>
      <c r="E386" s="18" t="s">
        <v>543</v>
      </c>
      <c r="F386" s="19">
        <v>0</v>
      </c>
      <c r="G386" s="20"/>
    </row>
    <row r="387" spans="1:11" s="15" customFormat="1" ht="14.1" customHeight="1">
      <c r="A387" s="60" t="s">
        <v>544</v>
      </c>
      <c r="B387" s="61"/>
      <c r="C387" s="22">
        <f>SUM(C385:C386)</f>
        <v>0</v>
      </c>
      <c r="D387" s="16"/>
      <c r="E387" s="18" t="s">
        <v>545</v>
      </c>
      <c r="F387" s="19">
        <v>0</v>
      </c>
      <c r="G387" s="20"/>
    </row>
    <row r="388" spans="1:11" s="15" customFormat="1" ht="14.1" customHeight="1">
      <c r="A388" s="62" t="s">
        <v>78</v>
      </c>
      <c r="B388" s="63"/>
      <c r="C388" s="23">
        <f>(C387/40)</f>
        <v>0</v>
      </c>
      <c r="D388" s="16"/>
      <c r="E388" s="18" t="s">
        <v>546</v>
      </c>
      <c r="F388" s="19">
        <v>0</v>
      </c>
      <c r="G388" s="20"/>
    </row>
    <row r="389" spans="1:11" s="15" customFormat="1" ht="14.1" customHeight="1">
      <c r="A389" s="64" t="s">
        <v>547</v>
      </c>
      <c r="B389" s="64"/>
      <c r="C389" s="64"/>
      <c r="D389" s="16"/>
      <c r="E389" s="60" t="s">
        <v>548</v>
      </c>
      <c r="F389" s="61"/>
      <c r="G389" s="22">
        <f>SUM(G381:G388)</f>
        <v>0</v>
      </c>
    </row>
    <row r="390" spans="1:11" s="15" customFormat="1" ht="14.1" customHeight="1">
      <c r="A390" s="15" t="s">
        <v>15</v>
      </c>
      <c r="B390" s="17" t="s">
        <v>16</v>
      </c>
      <c r="C390" s="17" t="s">
        <v>17</v>
      </c>
      <c r="D390" s="16"/>
      <c r="E390" s="62" t="s">
        <v>78</v>
      </c>
      <c r="F390" s="63"/>
      <c r="G390" s="23">
        <f>(G389/90)</f>
        <v>0</v>
      </c>
    </row>
    <row r="391" spans="1:11" s="15" customFormat="1" ht="14.1" customHeight="1">
      <c r="A391" s="34" t="s">
        <v>549</v>
      </c>
      <c r="B391" s="19">
        <v>500</v>
      </c>
      <c r="C391" s="20"/>
      <c r="D391" s="16"/>
    </row>
    <row r="392" spans="1:11" s="15" customFormat="1" ht="14.1" customHeight="1">
      <c r="A392" s="60" t="s">
        <v>550</v>
      </c>
      <c r="B392" s="61"/>
      <c r="C392" s="22">
        <f>(C391)</f>
        <v>0</v>
      </c>
      <c r="D392" s="16"/>
      <c r="E392" s="65" t="s">
        <v>551</v>
      </c>
      <c r="F392" s="66"/>
      <c r="G392" s="67"/>
    </row>
    <row r="393" spans="1:11" s="15" customFormat="1" ht="14.1" customHeight="1">
      <c r="A393" s="62" t="s">
        <v>78</v>
      </c>
      <c r="B393" s="63"/>
      <c r="C393" s="23">
        <f>(C392/66)</f>
        <v>0</v>
      </c>
      <c r="D393" s="16"/>
      <c r="E393" s="37" t="s">
        <v>552</v>
      </c>
      <c r="F393" s="37"/>
      <c r="G393" s="37"/>
    </row>
    <row r="394" spans="1:11" s="15" customFormat="1" ht="14.1" customHeight="1">
      <c r="A394" s="64" t="s">
        <v>553</v>
      </c>
      <c r="B394" s="64"/>
      <c r="C394" s="64"/>
      <c r="D394" s="16"/>
      <c r="E394" s="15" t="s">
        <v>15</v>
      </c>
      <c r="F394" s="17" t="s">
        <v>16</v>
      </c>
      <c r="G394" s="17" t="s">
        <v>17</v>
      </c>
    </row>
    <row r="395" spans="1:11" s="15" customFormat="1" ht="14.1" customHeight="1">
      <c r="A395" s="15" t="s">
        <v>15</v>
      </c>
      <c r="B395" s="17" t="s">
        <v>16</v>
      </c>
      <c r="C395" s="17" t="s">
        <v>17</v>
      </c>
      <c r="D395" s="16"/>
      <c r="E395" s="18" t="s">
        <v>554</v>
      </c>
      <c r="F395" s="19">
        <v>0</v>
      </c>
      <c r="G395" s="20"/>
    </row>
    <row r="396" spans="1:11" s="15" customFormat="1" ht="14.1" customHeight="1">
      <c r="A396" s="34" t="s">
        <v>529</v>
      </c>
      <c r="B396" s="19">
        <v>350</v>
      </c>
      <c r="C396" s="20"/>
      <c r="D396" s="16"/>
      <c r="E396" s="21" t="s">
        <v>555</v>
      </c>
      <c r="F396" s="19">
        <v>10</v>
      </c>
      <c r="G396" s="20"/>
    </row>
    <row r="397" spans="1:11" s="15" customFormat="1" ht="14.1" customHeight="1">
      <c r="A397" s="60" t="s">
        <v>556</v>
      </c>
      <c r="B397" s="61"/>
      <c r="C397" s="22">
        <f>(C396)</f>
        <v>0</v>
      </c>
      <c r="D397" s="16"/>
      <c r="E397" s="18" t="s">
        <v>557</v>
      </c>
      <c r="F397" s="19">
        <v>5</v>
      </c>
      <c r="G397" s="20"/>
    </row>
    <row r="398" spans="1:11" s="15" customFormat="1" ht="14.1" customHeight="1">
      <c r="A398" s="62" t="s">
        <v>78</v>
      </c>
      <c r="B398" s="63"/>
      <c r="C398" s="23">
        <f>(C397/36)</f>
        <v>0</v>
      </c>
      <c r="D398" s="16"/>
      <c r="E398" s="18" t="s">
        <v>558</v>
      </c>
      <c r="F398" s="19">
        <v>0</v>
      </c>
      <c r="G398" s="20"/>
      <c r="I398" s="32"/>
      <c r="J398" s="32"/>
      <c r="K398" s="33"/>
    </row>
    <row r="399" spans="1:11" s="15" customFormat="1" ht="14.1" customHeight="1">
      <c r="A399" s="64" t="s">
        <v>559</v>
      </c>
      <c r="B399" s="64"/>
      <c r="C399" s="64"/>
      <c r="D399" s="16"/>
      <c r="E399" s="18" t="s">
        <v>560</v>
      </c>
      <c r="F399" s="19">
        <v>0</v>
      </c>
      <c r="G399" s="20"/>
    </row>
    <row r="400" spans="1:11" s="15" customFormat="1" ht="14.1" customHeight="1">
      <c r="A400" s="15" t="s">
        <v>15</v>
      </c>
      <c r="B400" s="17" t="s">
        <v>16</v>
      </c>
      <c r="C400" s="17" t="s">
        <v>17</v>
      </c>
      <c r="D400" s="25"/>
      <c r="E400" s="18" t="s">
        <v>561</v>
      </c>
      <c r="F400" s="19">
        <v>10</v>
      </c>
      <c r="G400" s="20"/>
    </row>
    <row r="401" spans="1:7" s="15" customFormat="1" ht="14.1" customHeight="1">
      <c r="A401" s="34" t="s">
        <v>422</v>
      </c>
      <c r="B401" s="19">
        <v>400</v>
      </c>
      <c r="C401" s="20"/>
      <c r="D401" s="16"/>
      <c r="E401" s="18" t="s">
        <v>562</v>
      </c>
      <c r="F401" s="19">
        <v>0</v>
      </c>
      <c r="G401" s="20"/>
    </row>
    <row r="402" spans="1:7" s="15" customFormat="1" ht="14.1" customHeight="1">
      <c r="A402" s="34" t="s">
        <v>423</v>
      </c>
      <c r="B402" s="19">
        <v>580</v>
      </c>
      <c r="C402" s="20"/>
      <c r="D402" s="16"/>
      <c r="E402" s="18" t="s">
        <v>563</v>
      </c>
      <c r="F402" s="19">
        <v>10</v>
      </c>
      <c r="G402" s="20"/>
    </row>
    <row r="403" spans="1:7" s="15" customFormat="1" ht="14.1" customHeight="1">
      <c r="A403" s="34" t="s">
        <v>564</v>
      </c>
      <c r="B403" s="19">
        <v>800</v>
      </c>
      <c r="C403" s="20"/>
      <c r="D403" s="16"/>
      <c r="E403" s="18" t="s">
        <v>565</v>
      </c>
      <c r="F403" s="19">
        <v>17</v>
      </c>
      <c r="G403" s="20"/>
    </row>
    <row r="404" spans="1:7" s="15" customFormat="1" ht="14.1" customHeight="1">
      <c r="A404" s="60" t="s">
        <v>566</v>
      </c>
      <c r="B404" s="61"/>
      <c r="C404" s="22">
        <f>SUM(C401:C403)</f>
        <v>0</v>
      </c>
      <c r="D404" s="16"/>
      <c r="E404" s="18" t="s">
        <v>567</v>
      </c>
      <c r="F404" s="19">
        <v>20</v>
      </c>
      <c r="G404" s="20"/>
    </row>
    <row r="405" spans="1:7" s="15" customFormat="1" ht="14.1" customHeight="1">
      <c r="A405" s="62" t="s">
        <v>78</v>
      </c>
      <c r="B405" s="63"/>
      <c r="C405" s="23">
        <f>(C404/18)</f>
        <v>0</v>
      </c>
      <c r="D405" s="16"/>
      <c r="E405" s="18" t="s">
        <v>568</v>
      </c>
      <c r="F405" s="19">
        <v>0</v>
      </c>
      <c r="G405" s="20"/>
    </row>
    <row r="406" spans="1:7" s="15" customFormat="1" ht="14.1" customHeight="1">
      <c r="D406" s="16"/>
      <c r="E406" s="18" t="s">
        <v>569</v>
      </c>
      <c r="F406" s="19">
        <v>10</v>
      </c>
      <c r="G406" s="20"/>
    </row>
    <row r="407" spans="1:7" s="15" customFormat="1" ht="14.1" customHeight="1">
      <c r="A407" s="65" t="s">
        <v>551</v>
      </c>
      <c r="B407" s="66"/>
      <c r="C407" s="66"/>
      <c r="D407" s="66"/>
      <c r="E407" s="66"/>
      <c r="F407" s="66"/>
      <c r="G407" s="67"/>
    </row>
    <row r="408" spans="1:7" s="15" customFormat="1" ht="14.1" customHeight="1">
      <c r="A408" s="64" t="s">
        <v>552</v>
      </c>
      <c r="B408" s="64"/>
      <c r="C408" s="64"/>
      <c r="D408" s="16"/>
      <c r="E408" s="64" t="s">
        <v>570</v>
      </c>
      <c r="F408" s="64"/>
      <c r="G408" s="64"/>
    </row>
    <row r="409" spans="1:7" s="15" customFormat="1" ht="14.1" customHeight="1">
      <c r="A409" s="15" t="s">
        <v>15</v>
      </c>
      <c r="B409" s="17" t="s">
        <v>16</v>
      </c>
      <c r="C409" s="17" t="s">
        <v>17</v>
      </c>
      <c r="D409" s="16"/>
      <c r="E409" s="15" t="s">
        <v>15</v>
      </c>
      <c r="F409" s="17" t="s">
        <v>16</v>
      </c>
      <c r="G409" s="17" t="s">
        <v>17</v>
      </c>
    </row>
    <row r="410" spans="1:7" s="15" customFormat="1" ht="14.1" customHeight="1">
      <c r="A410" s="18" t="s">
        <v>571</v>
      </c>
      <c r="B410" s="19">
        <v>45</v>
      </c>
      <c r="C410" s="20"/>
      <c r="D410" s="16"/>
      <c r="E410" s="18" t="s">
        <v>572</v>
      </c>
      <c r="F410" s="19">
        <v>13</v>
      </c>
      <c r="G410" s="20"/>
    </row>
    <row r="411" spans="1:7" s="15" customFormat="1" ht="14.1" customHeight="1">
      <c r="A411" s="18" t="s">
        <v>573</v>
      </c>
      <c r="B411" s="19">
        <v>30</v>
      </c>
      <c r="C411" s="20"/>
      <c r="D411" s="16"/>
      <c r="E411" s="18" t="s">
        <v>574</v>
      </c>
      <c r="F411" s="19">
        <v>40</v>
      </c>
      <c r="G411" s="20"/>
    </row>
    <row r="412" spans="1:7" s="15" customFormat="1" ht="14.1" customHeight="1">
      <c r="A412" s="18" t="s">
        <v>575</v>
      </c>
      <c r="B412" s="19">
        <v>15</v>
      </c>
      <c r="C412" s="20"/>
      <c r="D412" s="16"/>
      <c r="E412" s="18" t="s">
        <v>576</v>
      </c>
      <c r="F412" s="19">
        <v>33</v>
      </c>
      <c r="G412" s="20"/>
    </row>
    <row r="413" spans="1:7" s="15" customFormat="1" ht="14.1" customHeight="1">
      <c r="A413" s="18" t="s">
        <v>577</v>
      </c>
      <c r="B413" s="19">
        <v>90</v>
      </c>
      <c r="C413" s="20"/>
      <c r="D413" s="16"/>
      <c r="E413" s="18" t="s">
        <v>578</v>
      </c>
      <c r="F413" s="19">
        <v>31</v>
      </c>
      <c r="G413" s="20"/>
    </row>
    <row r="414" spans="1:7" s="15" customFormat="1" ht="14.1" customHeight="1">
      <c r="A414" s="18" t="s">
        <v>579</v>
      </c>
      <c r="B414" s="19">
        <v>0</v>
      </c>
      <c r="C414" s="20"/>
      <c r="D414" s="16"/>
      <c r="E414" s="18" t="s">
        <v>580</v>
      </c>
      <c r="F414" s="19">
        <v>30</v>
      </c>
      <c r="G414" s="20"/>
    </row>
    <row r="415" spans="1:7" s="15" customFormat="1" ht="14.1" customHeight="1">
      <c r="A415" s="18" t="s">
        <v>581</v>
      </c>
      <c r="B415" s="19">
        <v>45</v>
      </c>
      <c r="C415" s="20"/>
      <c r="D415" s="16"/>
      <c r="E415" s="18" t="s">
        <v>582</v>
      </c>
      <c r="F415" s="19">
        <v>30</v>
      </c>
      <c r="G415" s="20"/>
    </row>
    <row r="416" spans="1:7" s="15" customFormat="1" ht="14.1" customHeight="1">
      <c r="A416" s="18" t="s">
        <v>583</v>
      </c>
      <c r="B416" s="19">
        <v>55</v>
      </c>
      <c r="C416" s="20"/>
      <c r="E416" s="18" t="s">
        <v>584</v>
      </c>
      <c r="F416" s="19">
        <v>9</v>
      </c>
      <c r="G416" s="20"/>
    </row>
    <row r="417" spans="1:7" s="15" customFormat="1" ht="14.1" customHeight="1">
      <c r="A417" s="18" t="s">
        <v>585</v>
      </c>
      <c r="B417" s="19">
        <v>0</v>
      </c>
      <c r="C417" s="20"/>
      <c r="E417" s="18" t="s">
        <v>586</v>
      </c>
      <c r="F417" s="19">
        <v>10</v>
      </c>
      <c r="G417" s="20"/>
    </row>
    <row r="418" spans="1:7" s="15" customFormat="1" ht="14.1" customHeight="1">
      <c r="A418" s="18" t="s">
        <v>587</v>
      </c>
      <c r="B418" s="19">
        <v>0</v>
      </c>
      <c r="C418" s="20"/>
      <c r="E418" s="18" t="s">
        <v>588</v>
      </c>
      <c r="F418" s="19">
        <v>10</v>
      </c>
      <c r="G418" s="20"/>
    </row>
    <row r="419" spans="1:7" s="15" customFormat="1" ht="14.1" customHeight="1">
      <c r="A419" s="18" t="s">
        <v>589</v>
      </c>
      <c r="B419" s="19">
        <v>20</v>
      </c>
      <c r="C419" s="20"/>
      <c r="E419" s="18" t="s">
        <v>590</v>
      </c>
      <c r="F419" s="19">
        <v>6</v>
      </c>
      <c r="G419" s="20"/>
    </row>
    <row r="420" spans="1:7" s="15" customFormat="1" ht="14.1" customHeight="1">
      <c r="A420" s="18" t="s">
        <v>591</v>
      </c>
      <c r="B420" s="19">
        <v>11</v>
      </c>
      <c r="C420" s="20"/>
      <c r="E420" s="18" t="s">
        <v>592</v>
      </c>
      <c r="F420" s="19">
        <v>13</v>
      </c>
      <c r="G420" s="20"/>
    </row>
    <row r="421" spans="1:7" s="15" customFormat="1" ht="14.1" customHeight="1">
      <c r="A421" s="21" t="s">
        <v>593</v>
      </c>
      <c r="B421" s="19">
        <v>10</v>
      </c>
      <c r="C421" s="20"/>
      <c r="E421" s="18" t="s">
        <v>594</v>
      </c>
      <c r="F421" s="19">
        <v>10</v>
      </c>
      <c r="G421" s="20"/>
    </row>
    <row r="422" spans="1:7" s="15" customFormat="1" ht="14.1" customHeight="1">
      <c r="A422" s="21" t="s">
        <v>595</v>
      </c>
      <c r="B422" s="19">
        <v>11</v>
      </c>
      <c r="C422" s="20"/>
      <c r="E422" s="18" t="s">
        <v>596</v>
      </c>
      <c r="F422" s="19">
        <v>4</v>
      </c>
      <c r="G422" s="20"/>
    </row>
    <row r="423" spans="1:7" s="15" customFormat="1" ht="14.1" customHeight="1">
      <c r="A423" s="21" t="s">
        <v>597</v>
      </c>
      <c r="B423" s="19">
        <v>15</v>
      </c>
      <c r="C423" s="20"/>
      <c r="E423" s="18" t="s">
        <v>598</v>
      </c>
      <c r="F423" s="19">
        <v>10</v>
      </c>
      <c r="G423" s="20"/>
    </row>
    <row r="424" spans="1:7" s="15" customFormat="1" ht="14.1" customHeight="1">
      <c r="A424" s="21" t="s">
        <v>599</v>
      </c>
      <c r="B424" s="19">
        <v>0</v>
      </c>
      <c r="C424" s="20"/>
      <c r="E424" s="18" t="s">
        <v>600</v>
      </c>
      <c r="F424" s="19">
        <v>0</v>
      </c>
      <c r="G424" s="20"/>
    </row>
    <row r="425" spans="1:7" s="15" customFormat="1" ht="14.1" customHeight="1">
      <c r="A425" s="21" t="s">
        <v>601</v>
      </c>
      <c r="B425" s="19">
        <v>13</v>
      </c>
      <c r="C425" s="20"/>
      <c r="E425" s="27" t="s">
        <v>602</v>
      </c>
      <c r="F425" s="19">
        <v>40</v>
      </c>
      <c r="G425" s="20"/>
    </row>
    <row r="426" spans="1:7" s="15" customFormat="1" ht="14.1" customHeight="1">
      <c r="A426" s="21" t="s">
        <v>603</v>
      </c>
      <c r="B426" s="19">
        <v>0</v>
      </c>
      <c r="C426" s="20"/>
      <c r="E426" s="18" t="s">
        <v>604</v>
      </c>
      <c r="F426" s="19">
        <v>35</v>
      </c>
      <c r="G426" s="20"/>
    </row>
    <row r="427" spans="1:7" s="15" customFormat="1" ht="14.1" customHeight="1">
      <c r="A427" s="21" t="s">
        <v>605</v>
      </c>
      <c r="B427" s="19">
        <v>0</v>
      </c>
      <c r="C427" s="20"/>
      <c r="E427" s="18" t="s">
        <v>606</v>
      </c>
      <c r="F427" s="19">
        <v>20</v>
      </c>
      <c r="G427" s="20"/>
    </row>
    <row r="428" spans="1:7" s="15" customFormat="1" ht="14.1" customHeight="1">
      <c r="A428" s="21" t="s">
        <v>607</v>
      </c>
      <c r="B428" s="19">
        <v>0</v>
      </c>
      <c r="C428" s="20"/>
      <c r="E428" s="18" t="s">
        <v>608</v>
      </c>
      <c r="F428" s="19">
        <v>8</v>
      </c>
      <c r="G428" s="20"/>
    </row>
    <row r="429" spans="1:7" s="15" customFormat="1" ht="14.1" customHeight="1">
      <c r="A429" s="21" t="s">
        <v>609</v>
      </c>
      <c r="B429" s="19">
        <v>0</v>
      </c>
      <c r="C429" s="20"/>
      <c r="E429" s="18" t="s">
        <v>610</v>
      </c>
      <c r="F429" s="19">
        <v>20</v>
      </c>
      <c r="G429" s="20"/>
    </row>
    <row r="430" spans="1:7" s="15" customFormat="1" ht="14.1" customHeight="1">
      <c r="A430" s="21" t="s">
        <v>611</v>
      </c>
      <c r="B430" s="19">
        <v>0</v>
      </c>
      <c r="C430" s="20"/>
      <c r="E430" s="18" t="s">
        <v>612</v>
      </c>
      <c r="F430" s="19">
        <v>34</v>
      </c>
      <c r="G430" s="20"/>
    </row>
    <row r="431" spans="1:7" s="15" customFormat="1" ht="14.1" customHeight="1">
      <c r="A431" s="21" t="s">
        <v>613</v>
      </c>
      <c r="B431" s="19">
        <v>16</v>
      </c>
      <c r="C431" s="20"/>
      <c r="E431" s="18" t="s">
        <v>614</v>
      </c>
      <c r="F431" s="19">
        <v>22</v>
      </c>
      <c r="G431" s="20"/>
    </row>
    <row r="432" spans="1:7" s="15" customFormat="1" ht="14.1" customHeight="1">
      <c r="A432" s="21" t="s">
        <v>615</v>
      </c>
      <c r="B432" s="19">
        <v>25</v>
      </c>
      <c r="C432" s="20"/>
      <c r="E432" s="18" t="s">
        <v>616</v>
      </c>
      <c r="F432" s="19">
        <v>45</v>
      </c>
      <c r="G432" s="20"/>
    </row>
    <row r="433" spans="1:7" s="15" customFormat="1" ht="14.1" customHeight="1">
      <c r="A433" s="21" t="s">
        <v>617</v>
      </c>
      <c r="B433" s="19">
        <v>0</v>
      </c>
      <c r="C433" s="20"/>
      <c r="E433" s="18" t="s">
        <v>618</v>
      </c>
      <c r="F433" s="19">
        <v>21</v>
      </c>
      <c r="G433" s="20"/>
    </row>
    <row r="434" spans="1:7" s="15" customFormat="1" ht="14.1" customHeight="1">
      <c r="A434" s="21" t="s">
        <v>619</v>
      </c>
      <c r="B434" s="19">
        <v>16</v>
      </c>
      <c r="C434" s="20"/>
      <c r="E434" s="18" t="s">
        <v>620</v>
      </c>
      <c r="F434" s="19">
        <v>20</v>
      </c>
      <c r="G434" s="20"/>
    </row>
    <row r="435" spans="1:7" s="15" customFormat="1" ht="14.1" customHeight="1">
      <c r="A435" s="21" t="s">
        <v>621</v>
      </c>
      <c r="B435" s="19">
        <v>106</v>
      </c>
      <c r="C435" s="20"/>
      <c r="E435" s="18" t="s">
        <v>622</v>
      </c>
      <c r="F435" s="19">
        <v>15</v>
      </c>
      <c r="G435" s="20"/>
    </row>
    <row r="436" spans="1:7" s="15" customFormat="1" ht="14.1" customHeight="1">
      <c r="A436" s="21" t="s">
        <v>623</v>
      </c>
      <c r="B436" s="19">
        <v>4</v>
      </c>
      <c r="C436" s="20"/>
      <c r="E436" s="18" t="s">
        <v>624</v>
      </c>
      <c r="F436" s="19">
        <v>20</v>
      </c>
      <c r="G436" s="20"/>
    </row>
    <row r="437" spans="1:7" s="15" customFormat="1" ht="14.1" customHeight="1">
      <c r="A437" s="21" t="s">
        <v>625</v>
      </c>
      <c r="B437" s="19">
        <v>16</v>
      </c>
      <c r="C437" s="20"/>
      <c r="E437" s="18" t="s">
        <v>626</v>
      </c>
      <c r="F437" s="19">
        <v>26</v>
      </c>
      <c r="G437" s="20"/>
    </row>
    <row r="438" spans="1:7" s="15" customFormat="1" ht="14.1" customHeight="1">
      <c r="A438" s="18" t="s">
        <v>627</v>
      </c>
      <c r="B438" s="19">
        <v>0</v>
      </c>
      <c r="C438" s="20"/>
      <c r="E438" s="18" t="s">
        <v>628</v>
      </c>
      <c r="F438" s="19">
        <v>29</v>
      </c>
      <c r="G438" s="20"/>
    </row>
    <row r="439" spans="1:7" s="15" customFormat="1" ht="14.1" customHeight="1">
      <c r="A439" s="60" t="s">
        <v>629</v>
      </c>
      <c r="B439" s="61"/>
      <c r="C439" s="22">
        <f>SUM(G395:G406,C410:C438)</f>
        <v>0</v>
      </c>
      <c r="E439" s="18" t="s">
        <v>630</v>
      </c>
      <c r="F439" s="19">
        <v>30</v>
      </c>
      <c r="G439" s="20"/>
    </row>
    <row r="440" spans="1:7" s="15" customFormat="1" ht="14.1" customHeight="1">
      <c r="A440" s="62" t="s">
        <v>78</v>
      </c>
      <c r="B440" s="63"/>
      <c r="C440" s="23">
        <f>(C439/70)</f>
        <v>0</v>
      </c>
      <c r="E440" s="18" t="s">
        <v>631</v>
      </c>
      <c r="F440" s="19">
        <v>36</v>
      </c>
      <c r="G440" s="20"/>
    </row>
    <row r="441" spans="1:7" s="15" customFormat="1" ht="14.1" customHeight="1">
      <c r="A441" s="64" t="s">
        <v>570</v>
      </c>
      <c r="B441" s="64"/>
      <c r="C441" s="64"/>
      <c r="E441" s="18" t="s">
        <v>632</v>
      </c>
      <c r="F441" s="19">
        <v>27</v>
      </c>
      <c r="G441" s="20"/>
    </row>
    <row r="442" spans="1:7" s="15" customFormat="1" ht="14.1" customHeight="1">
      <c r="A442" s="15" t="s">
        <v>15</v>
      </c>
      <c r="B442" s="17" t="s">
        <v>16</v>
      </c>
      <c r="C442" s="17" t="s">
        <v>17</v>
      </c>
      <c r="E442" s="18" t="s">
        <v>633</v>
      </c>
      <c r="F442" s="19">
        <v>33</v>
      </c>
      <c r="G442" s="20"/>
    </row>
    <row r="443" spans="1:7" s="15" customFormat="1" ht="14.1" customHeight="1">
      <c r="A443" s="18" t="s">
        <v>634</v>
      </c>
      <c r="B443" s="19">
        <v>13</v>
      </c>
      <c r="C443" s="20"/>
      <c r="D443" s="16"/>
      <c r="E443" s="21" t="s">
        <v>636</v>
      </c>
      <c r="F443" s="19">
        <v>37</v>
      </c>
      <c r="G443" s="20"/>
    </row>
    <row r="444" spans="1:7" s="15" customFormat="1" ht="14.1" customHeight="1">
      <c r="A444" s="21" t="s">
        <v>635</v>
      </c>
      <c r="B444" s="19">
        <v>20</v>
      </c>
      <c r="C444" s="20"/>
      <c r="D444" s="16"/>
      <c r="E444" s="21" t="s">
        <v>638</v>
      </c>
      <c r="F444" s="19">
        <v>40</v>
      </c>
      <c r="G444" s="20"/>
    </row>
    <row r="445" spans="1:7" s="15" customFormat="1" ht="14.1" customHeight="1">
      <c r="A445" s="21" t="s">
        <v>637</v>
      </c>
      <c r="B445" s="19">
        <v>10</v>
      </c>
      <c r="C445" s="20"/>
      <c r="D445" s="16"/>
      <c r="E445" s="21" t="s">
        <v>640</v>
      </c>
      <c r="F445" s="19">
        <v>35</v>
      </c>
      <c r="G445" s="20"/>
    </row>
    <row r="446" spans="1:7" s="15" customFormat="1" ht="14.1" customHeight="1">
      <c r="A446" s="18" t="s">
        <v>639</v>
      </c>
      <c r="B446" s="19">
        <v>7</v>
      </c>
      <c r="C446" s="20"/>
      <c r="D446" s="16"/>
      <c r="E446" s="21" t="s">
        <v>642</v>
      </c>
      <c r="F446" s="19">
        <v>35</v>
      </c>
      <c r="G446" s="20"/>
    </row>
    <row r="447" spans="1:7" s="15" customFormat="1" ht="14.1" customHeight="1">
      <c r="A447" s="18" t="s">
        <v>641</v>
      </c>
      <c r="B447" s="19">
        <v>20</v>
      </c>
      <c r="C447" s="20"/>
      <c r="E447" s="21" t="s">
        <v>644</v>
      </c>
      <c r="F447" s="19">
        <v>25</v>
      </c>
      <c r="G447" s="20"/>
    </row>
    <row r="448" spans="1:7" s="15" customFormat="1" ht="14.1" customHeight="1">
      <c r="A448" s="24" t="s">
        <v>643</v>
      </c>
      <c r="B448" s="19">
        <v>7</v>
      </c>
      <c r="C448" s="20"/>
      <c r="E448" s="21" t="s">
        <v>646</v>
      </c>
      <c r="F448" s="19">
        <v>23</v>
      </c>
      <c r="G448" s="20"/>
    </row>
    <row r="449" spans="1:7" s="15" customFormat="1" ht="14.1" customHeight="1">
      <c r="A449" s="24" t="s">
        <v>645</v>
      </c>
      <c r="B449" s="19">
        <v>18</v>
      </c>
      <c r="C449" s="20"/>
      <c r="E449" s="21" t="s">
        <v>648</v>
      </c>
      <c r="F449" s="19">
        <v>32</v>
      </c>
      <c r="G449" s="20"/>
    </row>
    <row r="450" spans="1:7" s="15" customFormat="1" ht="14.1" customHeight="1">
      <c r="A450" s="24" t="s">
        <v>647</v>
      </c>
      <c r="B450" s="19">
        <v>11</v>
      </c>
      <c r="C450" s="20"/>
      <c r="E450" s="24" t="s">
        <v>650</v>
      </c>
      <c r="F450" s="19">
        <v>35</v>
      </c>
      <c r="G450" s="20"/>
    </row>
    <row r="451" spans="1:7" s="15" customFormat="1" ht="14.1" customHeight="1">
      <c r="A451" s="24" t="s">
        <v>649</v>
      </c>
      <c r="B451" s="19">
        <v>25</v>
      </c>
      <c r="C451" s="20"/>
      <c r="E451" s="24" t="s">
        <v>652</v>
      </c>
      <c r="F451" s="19">
        <v>20</v>
      </c>
      <c r="G451" s="20"/>
    </row>
    <row r="452" spans="1:7" s="15" customFormat="1" ht="14.1" customHeight="1">
      <c r="A452" s="24" t="s">
        <v>651</v>
      </c>
      <c r="B452" s="19">
        <v>50</v>
      </c>
      <c r="C452" s="20"/>
      <c r="E452" s="27" t="s">
        <v>654</v>
      </c>
      <c r="F452" s="19">
        <v>37</v>
      </c>
      <c r="G452" s="20"/>
    </row>
    <row r="453" spans="1:7" s="15" customFormat="1" ht="14.1" customHeight="1">
      <c r="A453" s="18" t="s">
        <v>653</v>
      </c>
      <c r="B453" s="19">
        <v>25</v>
      </c>
      <c r="C453" s="20"/>
      <c r="D453" s="25"/>
      <c r="E453" s="18" t="s">
        <v>656</v>
      </c>
      <c r="F453" s="19">
        <v>10</v>
      </c>
      <c r="G453" s="20"/>
    </row>
    <row r="454" spans="1:7" s="15" customFormat="1" ht="14.1" customHeight="1">
      <c r="A454" s="18" t="s">
        <v>655</v>
      </c>
      <c r="B454" s="19">
        <v>35</v>
      </c>
      <c r="C454" s="20"/>
      <c r="D454" s="16"/>
      <c r="E454" s="60" t="s">
        <v>658</v>
      </c>
      <c r="F454" s="61"/>
      <c r="G454" s="22">
        <f>SUM(C443:C459,G410:G453)</f>
        <v>0</v>
      </c>
    </row>
    <row r="455" spans="1:7" s="15" customFormat="1" ht="14.1" customHeight="1">
      <c r="A455" s="24" t="s">
        <v>657</v>
      </c>
      <c r="B455" s="19">
        <v>10</v>
      </c>
      <c r="C455" s="20"/>
      <c r="D455" s="16"/>
      <c r="E455" s="62" t="s">
        <v>78</v>
      </c>
      <c r="F455" s="63"/>
      <c r="G455" s="23">
        <f>(G454/70)</f>
        <v>0</v>
      </c>
    </row>
    <row r="456" spans="1:7" s="15" customFormat="1" ht="14.1" customHeight="1">
      <c r="A456" s="21" t="s">
        <v>659</v>
      </c>
      <c r="B456" s="19">
        <v>20</v>
      </c>
      <c r="C456" s="20"/>
      <c r="D456" s="16"/>
    </row>
    <row r="457" spans="1:7" s="15" customFormat="1" ht="14.1" customHeight="1">
      <c r="A457" s="21" t="s">
        <v>660</v>
      </c>
      <c r="B457" s="19">
        <v>60</v>
      </c>
      <c r="C457" s="20"/>
      <c r="D457" s="16"/>
    </row>
    <row r="458" spans="1:7" s="15" customFormat="1" ht="14.1" customHeight="1">
      <c r="A458" s="21" t="s">
        <v>661</v>
      </c>
      <c r="B458" s="19">
        <v>35</v>
      </c>
      <c r="C458" s="20"/>
      <c r="D458" s="16"/>
    </row>
    <row r="459" spans="1:7" s="15" customFormat="1" ht="14.1" customHeight="1">
      <c r="A459" s="24" t="s">
        <v>662</v>
      </c>
      <c r="B459" s="19">
        <v>0</v>
      </c>
      <c r="C459" s="20"/>
      <c r="D459" s="16"/>
    </row>
    <row r="460" spans="1:7" s="15" customFormat="1" ht="14.1" customHeight="1">
      <c r="A460" s="65" t="s">
        <v>551</v>
      </c>
      <c r="B460" s="66"/>
      <c r="C460" s="66"/>
      <c r="D460" s="66"/>
      <c r="E460" s="66"/>
      <c r="F460" s="66"/>
      <c r="G460" s="67"/>
    </row>
    <row r="461" spans="1:7" s="15" customFormat="1" ht="14.1" customHeight="1">
      <c r="A461" s="64" t="s">
        <v>663</v>
      </c>
      <c r="B461" s="64"/>
      <c r="C461" s="64"/>
      <c r="D461" s="16"/>
      <c r="E461" s="64" t="s">
        <v>664</v>
      </c>
      <c r="F461" s="64"/>
      <c r="G461" s="64"/>
    </row>
    <row r="462" spans="1:7" s="15" customFormat="1" ht="14.1" customHeight="1">
      <c r="A462" s="15" t="s">
        <v>15</v>
      </c>
      <c r="B462" s="17" t="s">
        <v>16</v>
      </c>
      <c r="C462" s="17" t="s">
        <v>17</v>
      </c>
      <c r="D462" s="16"/>
      <c r="E462" s="15" t="s">
        <v>15</v>
      </c>
      <c r="F462" s="17" t="s">
        <v>16</v>
      </c>
      <c r="G462" s="17" t="s">
        <v>17</v>
      </c>
    </row>
    <row r="463" spans="1:7" s="15" customFormat="1" ht="14.1" customHeight="1">
      <c r="A463" s="18" t="s">
        <v>665</v>
      </c>
      <c r="B463" s="19">
        <v>20</v>
      </c>
      <c r="C463" s="20"/>
      <c r="D463" s="16"/>
      <c r="E463" s="34" t="s">
        <v>666</v>
      </c>
      <c r="F463" s="19">
        <v>75</v>
      </c>
      <c r="G463" s="20"/>
    </row>
    <row r="464" spans="1:7" s="15" customFormat="1" ht="14.1" customHeight="1">
      <c r="A464" s="18" t="s">
        <v>667</v>
      </c>
      <c r="B464" s="19">
        <v>25</v>
      </c>
      <c r="C464" s="20"/>
      <c r="D464" s="16"/>
      <c r="E464" s="60" t="s">
        <v>668</v>
      </c>
      <c r="F464" s="61"/>
      <c r="G464" s="22">
        <f>(G463)</f>
        <v>0</v>
      </c>
    </row>
    <row r="465" spans="1:7" s="15" customFormat="1" ht="14.1" customHeight="1">
      <c r="A465" s="18" t="s">
        <v>669</v>
      </c>
      <c r="B465" s="19">
        <v>30</v>
      </c>
      <c r="C465" s="20"/>
      <c r="D465" s="16"/>
      <c r="E465" s="62" t="s">
        <v>78</v>
      </c>
      <c r="F465" s="63"/>
      <c r="G465" s="23">
        <f>(G464/40)</f>
        <v>0</v>
      </c>
    </row>
    <row r="466" spans="1:7" s="15" customFormat="1" ht="14.1" customHeight="1">
      <c r="A466" s="18" t="s">
        <v>670</v>
      </c>
      <c r="B466" s="19">
        <v>50</v>
      </c>
      <c r="C466" s="20"/>
      <c r="D466" s="16"/>
      <c r="E466" s="69" t="s">
        <v>672</v>
      </c>
      <c r="F466" s="70"/>
      <c r="G466" s="71"/>
    </row>
    <row r="467" spans="1:7" s="15" customFormat="1" ht="14.1" customHeight="1">
      <c r="A467" s="18" t="s">
        <v>671</v>
      </c>
      <c r="B467" s="19">
        <v>35</v>
      </c>
      <c r="C467" s="20"/>
      <c r="D467" s="16"/>
      <c r="E467" s="64" t="s">
        <v>1003</v>
      </c>
      <c r="F467" s="64"/>
      <c r="G467" s="64"/>
    </row>
    <row r="468" spans="1:7" s="15" customFormat="1" ht="14.1" customHeight="1">
      <c r="A468" s="18" t="s">
        <v>673</v>
      </c>
      <c r="B468" s="19">
        <v>40</v>
      </c>
      <c r="C468" s="20"/>
      <c r="D468" s="16"/>
      <c r="E468" s="68" t="s">
        <v>1001</v>
      </c>
      <c r="F468" s="68"/>
      <c r="G468" s="68"/>
    </row>
    <row r="469" spans="1:7" s="15" customFormat="1" ht="14.1" customHeight="1">
      <c r="A469" s="18" t="s">
        <v>674</v>
      </c>
      <c r="B469" s="19">
        <v>20</v>
      </c>
      <c r="C469" s="20"/>
      <c r="D469" s="16"/>
      <c r="E469" s="15" t="s">
        <v>15</v>
      </c>
      <c r="F469" s="17" t="s">
        <v>16</v>
      </c>
      <c r="G469" s="17" t="s">
        <v>17</v>
      </c>
    </row>
    <row r="470" spans="1:7" s="15" customFormat="1" ht="14.1" customHeight="1">
      <c r="A470" s="60" t="s">
        <v>675</v>
      </c>
      <c r="B470" s="61"/>
      <c r="C470" s="22">
        <f>SUM(C463:C469)</f>
        <v>0</v>
      </c>
      <c r="D470" s="16"/>
      <c r="E470" s="18" t="s">
        <v>676</v>
      </c>
      <c r="F470" s="19">
        <v>150</v>
      </c>
      <c r="G470" s="20"/>
    </row>
    <row r="471" spans="1:7" s="15" customFormat="1" ht="14.1" customHeight="1">
      <c r="A471" s="62" t="s">
        <v>78</v>
      </c>
      <c r="B471" s="63"/>
      <c r="C471" s="23">
        <f>(C470/30)</f>
        <v>0</v>
      </c>
      <c r="D471" s="16"/>
      <c r="E471" s="18" t="s">
        <v>677</v>
      </c>
      <c r="F471" s="19">
        <v>45</v>
      </c>
      <c r="G471" s="20"/>
    </row>
    <row r="472" spans="1:7" s="15" customFormat="1" ht="14.1" customHeight="1">
      <c r="A472" s="64" t="s">
        <v>678</v>
      </c>
      <c r="B472" s="64"/>
      <c r="C472" s="64"/>
      <c r="D472" s="16"/>
      <c r="E472" s="24" t="s">
        <v>679</v>
      </c>
      <c r="F472" s="19">
        <v>10</v>
      </c>
      <c r="G472" s="20"/>
    </row>
    <row r="473" spans="1:7" s="15" customFormat="1" ht="14.1" customHeight="1">
      <c r="A473" s="15" t="s">
        <v>15</v>
      </c>
      <c r="B473" s="17" t="s">
        <v>16</v>
      </c>
      <c r="C473" s="17" t="s">
        <v>17</v>
      </c>
      <c r="D473" s="16"/>
      <c r="E473" s="24" t="s">
        <v>680</v>
      </c>
      <c r="F473" s="19">
        <v>30</v>
      </c>
      <c r="G473" s="20"/>
    </row>
    <row r="474" spans="1:7" s="15" customFormat="1" ht="14.1" customHeight="1">
      <c r="A474" s="21" t="s">
        <v>681</v>
      </c>
      <c r="B474" s="19">
        <v>67</v>
      </c>
      <c r="C474" s="20"/>
      <c r="D474" s="16"/>
      <c r="E474" s="24" t="s">
        <v>682</v>
      </c>
      <c r="F474" s="19">
        <v>52</v>
      </c>
      <c r="G474" s="20"/>
    </row>
    <row r="475" spans="1:7" s="15" customFormat="1" ht="14.1" customHeight="1">
      <c r="A475" s="21" t="s">
        <v>683</v>
      </c>
      <c r="B475" s="19">
        <v>58</v>
      </c>
      <c r="C475" s="20"/>
      <c r="D475" s="16"/>
      <c r="E475" s="24" t="s">
        <v>684</v>
      </c>
      <c r="F475" s="19">
        <v>10</v>
      </c>
      <c r="G475" s="20"/>
    </row>
    <row r="476" spans="1:7" s="15" customFormat="1" ht="14.1" customHeight="1">
      <c r="A476" s="21" t="s">
        <v>660</v>
      </c>
      <c r="B476" s="19">
        <v>75</v>
      </c>
      <c r="C476" s="20"/>
      <c r="D476" s="16"/>
      <c r="E476" s="24" t="s">
        <v>685</v>
      </c>
      <c r="F476" s="19">
        <v>160</v>
      </c>
      <c r="G476" s="20"/>
    </row>
    <row r="477" spans="1:7" s="15" customFormat="1" ht="14.1" customHeight="1">
      <c r="A477" s="21" t="s">
        <v>604</v>
      </c>
      <c r="B477" s="19">
        <v>102</v>
      </c>
      <c r="C477" s="20"/>
      <c r="D477" s="16"/>
      <c r="E477" s="24" t="s">
        <v>686</v>
      </c>
      <c r="F477" s="19">
        <v>132</v>
      </c>
      <c r="G477" s="20"/>
    </row>
    <row r="478" spans="1:7" s="15" customFormat="1" ht="14.1" customHeight="1">
      <c r="A478" s="21" t="s">
        <v>606</v>
      </c>
      <c r="B478" s="19">
        <v>100</v>
      </c>
      <c r="C478" s="20"/>
      <c r="D478" s="16"/>
      <c r="E478" s="24" t="s">
        <v>687</v>
      </c>
      <c r="F478" s="19">
        <v>83</v>
      </c>
      <c r="G478" s="20"/>
    </row>
    <row r="479" spans="1:7" s="15" customFormat="1" ht="14.1" customHeight="1">
      <c r="A479" s="21" t="s">
        <v>610</v>
      </c>
      <c r="B479" s="19">
        <v>74</v>
      </c>
      <c r="C479" s="20"/>
      <c r="D479" s="16"/>
      <c r="E479" s="24" t="s">
        <v>688</v>
      </c>
      <c r="F479" s="19">
        <v>76</v>
      </c>
      <c r="G479" s="20"/>
    </row>
    <row r="480" spans="1:7" s="15" customFormat="1" ht="14.1" customHeight="1">
      <c r="A480" s="21" t="s">
        <v>618</v>
      </c>
      <c r="B480" s="19">
        <v>25</v>
      </c>
      <c r="C480" s="20"/>
      <c r="D480" s="16"/>
      <c r="E480" s="24" t="s">
        <v>689</v>
      </c>
      <c r="F480" s="19">
        <v>85</v>
      </c>
      <c r="G480" s="20"/>
    </row>
    <row r="481" spans="1:7" s="15" customFormat="1" ht="14.1" customHeight="1">
      <c r="A481" s="21" t="s">
        <v>690</v>
      </c>
      <c r="B481" s="19">
        <v>31</v>
      </c>
      <c r="C481" s="20"/>
      <c r="D481" s="16"/>
      <c r="E481" s="24" t="s">
        <v>691</v>
      </c>
      <c r="F481" s="19">
        <v>150</v>
      </c>
      <c r="G481" s="20"/>
    </row>
    <row r="482" spans="1:7" s="15" customFormat="1" ht="14.1" customHeight="1">
      <c r="A482" s="21" t="s">
        <v>626</v>
      </c>
      <c r="B482" s="19">
        <v>67</v>
      </c>
      <c r="C482" s="20"/>
      <c r="D482" s="16"/>
      <c r="E482" s="24" t="s">
        <v>692</v>
      </c>
      <c r="F482" s="19">
        <v>90</v>
      </c>
      <c r="G482" s="20"/>
    </row>
    <row r="483" spans="1:7" s="15" customFormat="1" ht="14.1" customHeight="1">
      <c r="A483" s="21" t="s">
        <v>628</v>
      </c>
      <c r="B483" s="19">
        <v>85</v>
      </c>
      <c r="C483" s="20"/>
      <c r="D483" s="16"/>
      <c r="E483" s="24" t="s">
        <v>693</v>
      </c>
      <c r="F483" s="19">
        <v>171</v>
      </c>
      <c r="G483" s="20"/>
    </row>
    <row r="484" spans="1:7" s="15" customFormat="1" ht="14.1" customHeight="1">
      <c r="A484" s="21" t="s">
        <v>694</v>
      </c>
      <c r="B484" s="19">
        <v>20</v>
      </c>
      <c r="C484" s="20"/>
      <c r="D484" s="16"/>
      <c r="E484" s="24" t="s">
        <v>695</v>
      </c>
      <c r="F484" s="19">
        <v>144</v>
      </c>
      <c r="G484" s="20"/>
    </row>
    <row r="485" spans="1:7" s="15" customFormat="1" ht="14.1" customHeight="1">
      <c r="A485" s="18" t="s">
        <v>696</v>
      </c>
      <c r="B485" s="19">
        <v>30</v>
      </c>
      <c r="C485" s="20"/>
      <c r="D485" s="16"/>
      <c r="E485" s="24" t="s">
        <v>697</v>
      </c>
      <c r="F485" s="19">
        <v>100</v>
      </c>
      <c r="G485" s="20"/>
    </row>
    <row r="486" spans="1:7" s="15" customFormat="1" ht="14.1" customHeight="1">
      <c r="A486" s="18" t="s">
        <v>698</v>
      </c>
      <c r="B486" s="19">
        <v>45</v>
      </c>
      <c r="C486" s="20"/>
      <c r="D486" s="16"/>
      <c r="E486" s="24" t="s">
        <v>699</v>
      </c>
      <c r="F486" s="19">
        <v>35</v>
      </c>
      <c r="G486" s="20"/>
    </row>
    <row r="487" spans="1:7" s="15" customFormat="1" ht="14.1" customHeight="1">
      <c r="A487" s="18" t="s">
        <v>640</v>
      </c>
      <c r="B487" s="19">
        <v>35</v>
      </c>
      <c r="C487" s="20"/>
      <c r="E487" s="24" t="s">
        <v>700</v>
      </c>
      <c r="F487" s="19">
        <v>20</v>
      </c>
      <c r="G487" s="20"/>
    </row>
    <row r="488" spans="1:7" s="15" customFormat="1" ht="14.1" customHeight="1">
      <c r="A488" s="18" t="s">
        <v>642</v>
      </c>
      <c r="B488" s="19">
        <v>20</v>
      </c>
      <c r="C488" s="20"/>
      <c r="E488" s="24" t="s">
        <v>701</v>
      </c>
      <c r="F488" s="19">
        <v>0</v>
      </c>
      <c r="G488" s="20"/>
    </row>
    <row r="489" spans="1:7" s="15" customFormat="1" ht="14.1" customHeight="1">
      <c r="A489" s="18" t="s">
        <v>644</v>
      </c>
      <c r="B489" s="19">
        <v>40</v>
      </c>
      <c r="C489" s="20"/>
      <c r="E489" s="24" t="s">
        <v>702</v>
      </c>
      <c r="F489" s="19">
        <v>30</v>
      </c>
      <c r="G489" s="20"/>
    </row>
    <row r="490" spans="1:7" s="15" customFormat="1" ht="14.1" customHeight="1">
      <c r="A490" s="18" t="s">
        <v>650</v>
      </c>
      <c r="B490" s="19">
        <v>100</v>
      </c>
      <c r="C490" s="20"/>
      <c r="E490" s="24" t="s">
        <v>703</v>
      </c>
      <c r="F490" s="19">
        <v>25</v>
      </c>
      <c r="G490" s="20"/>
    </row>
    <row r="491" spans="1:7" s="15" customFormat="1" ht="14.1" customHeight="1">
      <c r="A491" s="18" t="s">
        <v>704</v>
      </c>
      <c r="B491" s="19">
        <v>28</v>
      </c>
      <c r="C491" s="20"/>
      <c r="E491" s="24" t="s">
        <v>705</v>
      </c>
      <c r="F491" s="19">
        <v>25</v>
      </c>
      <c r="G491" s="20"/>
    </row>
    <row r="492" spans="1:7" s="15" customFormat="1" ht="14.1" customHeight="1">
      <c r="A492" s="18" t="s">
        <v>706</v>
      </c>
      <c r="B492" s="19">
        <v>18</v>
      </c>
      <c r="C492" s="20"/>
      <c r="E492" s="24" t="s">
        <v>707</v>
      </c>
      <c r="F492" s="19">
        <v>60</v>
      </c>
      <c r="G492" s="20"/>
    </row>
    <row r="493" spans="1:7" s="15" customFormat="1" ht="14.1" customHeight="1">
      <c r="A493" s="60" t="s">
        <v>708</v>
      </c>
      <c r="B493" s="61"/>
      <c r="C493" s="22">
        <f>SUM(C474:C492)</f>
        <v>0</v>
      </c>
      <c r="E493" s="24" t="s">
        <v>709</v>
      </c>
      <c r="F493" s="19">
        <v>110</v>
      </c>
      <c r="G493" s="20"/>
    </row>
    <row r="494" spans="1:7" s="15" customFormat="1" ht="14.1" customHeight="1">
      <c r="A494" s="62" t="s">
        <v>78</v>
      </c>
      <c r="B494" s="63"/>
      <c r="C494" s="23">
        <f>(C493/30)</f>
        <v>0</v>
      </c>
      <c r="E494" s="24" t="s">
        <v>710</v>
      </c>
      <c r="F494" s="19">
        <v>100</v>
      </c>
      <c r="G494" s="20"/>
    </row>
    <row r="495" spans="1:7" s="15" customFormat="1" ht="14.1" customHeight="1">
      <c r="A495" s="64" t="s">
        <v>711</v>
      </c>
      <c r="B495" s="64"/>
      <c r="C495" s="64"/>
      <c r="E495" s="24" t="s">
        <v>712</v>
      </c>
      <c r="F495" s="19">
        <v>55</v>
      </c>
      <c r="G495" s="20"/>
    </row>
    <row r="496" spans="1:7" s="15" customFormat="1" ht="14.1" customHeight="1">
      <c r="A496" s="15" t="s">
        <v>15</v>
      </c>
      <c r="B496" s="17" t="s">
        <v>16</v>
      </c>
      <c r="C496" s="17" t="s">
        <v>17</v>
      </c>
      <c r="E496" s="24" t="s">
        <v>713</v>
      </c>
      <c r="F496" s="19">
        <v>20</v>
      </c>
      <c r="G496" s="20"/>
    </row>
    <row r="497" spans="1:7" s="15" customFormat="1" ht="14.1" customHeight="1">
      <c r="A497" s="18" t="s">
        <v>604</v>
      </c>
      <c r="B497" s="19">
        <v>90</v>
      </c>
      <c r="C497" s="20"/>
      <c r="E497" s="24" t="s">
        <v>714</v>
      </c>
      <c r="F497" s="19">
        <v>0</v>
      </c>
      <c r="G497" s="20"/>
    </row>
    <row r="498" spans="1:7" s="15" customFormat="1" ht="14.1" customHeight="1">
      <c r="A498" s="18" t="s">
        <v>606</v>
      </c>
      <c r="B498" s="19">
        <v>150</v>
      </c>
      <c r="C498" s="20"/>
      <c r="E498" s="24" t="s">
        <v>715</v>
      </c>
      <c r="F498" s="19">
        <v>60</v>
      </c>
      <c r="G498" s="20"/>
    </row>
    <row r="499" spans="1:7" s="15" customFormat="1" ht="14.1" customHeight="1">
      <c r="A499" s="18" t="s">
        <v>610</v>
      </c>
      <c r="B499" s="19">
        <v>150</v>
      </c>
      <c r="C499" s="20"/>
      <c r="E499" s="24" t="s">
        <v>716</v>
      </c>
      <c r="F499" s="19">
        <v>25</v>
      </c>
      <c r="G499" s="20"/>
    </row>
    <row r="500" spans="1:7" s="15" customFormat="1" ht="14.1" customHeight="1">
      <c r="A500" s="21" t="s">
        <v>690</v>
      </c>
      <c r="B500" s="19">
        <v>0</v>
      </c>
      <c r="C500" s="20"/>
      <c r="D500" s="16"/>
      <c r="E500" s="24" t="s">
        <v>717</v>
      </c>
      <c r="F500" s="19">
        <v>100</v>
      </c>
      <c r="G500" s="20"/>
    </row>
    <row r="501" spans="1:7" s="15" customFormat="1" ht="14.1" customHeight="1">
      <c r="A501" s="21" t="s">
        <v>628</v>
      </c>
      <c r="B501" s="19">
        <v>100</v>
      </c>
      <c r="C501" s="20"/>
      <c r="D501" s="16"/>
      <c r="E501" s="24" t="s">
        <v>718</v>
      </c>
      <c r="F501" s="19">
        <v>15</v>
      </c>
      <c r="G501" s="20"/>
    </row>
    <row r="502" spans="1:7" s="15" customFormat="1" ht="14.1" customHeight="1">
      <c r="A502" s="18" t="s">
        <v>642</v>
      </c>
      <c r="B502" s="19">
        <v>210</v>
      </c>
      <c r="C502" s="20"/>
      <c r="D502" s="16"/>
      <c r="E502" s="24" t="s">
        <v>719</v>
      </c>
      <c r="F502" s="19">
        <v>57</v>
      </c>
      <c r="G502" s="20"/>
    </row>
    <row r="503" spans="1:7" s="15" customFormat="1" ht="14.1" customHeight="1">
      <c r="A503" s="21" t="s">
        <v>644</v>
      </c>
      <c r="B503" s="19">
        <v>100</v>
      </c>
      <c r="C503" s="20"/>
      <c r="D503" s="16"/>
      <c r="E503" s="24" t="s">
        <v>720</v>
      </c>
      <c r="F503" s="19">
        <v>0</v>
      </c>
      <c r="G503" s="20"/>
    </row>
    <row r="504" spans="1:7" s="15" customFormat="1" ht="14.1" customHeight="1">
      <c r="A504" s="18" t="s">
        <v>648</v>
      </c>
      <c r="B504" s="19">
        <v>150</v>
      </c>
      <c r="C504" s="20"/>
      <c r="D504" s="16"/>
      <c r="E504" s="24" t="s">
        <v>721</v>
      </c>
      <c r="F504" s="19">
        <v>28</v>
      </c>
      <c r="G504" s="20"/>
    </row>
    <row r="505" spans="1:7" s="15" customFormat="1" ht="14.1" customHeight="1">
      <c r="A505" s="18" t="s">
        <v>650</v>
      </c>
      <c r="B505" s="19">
        <v>100</v>
      </c>
      <c r="C505" s="20"/>
      <c r="D505" s="16"/>
      <c r="E505" s="24" t="s">
        <v>722</v>
      </c>
      <c r="F505" s="19">
        <v>4</v>
      </c>
      <c r="G505" s="20"/>
    </row>
    <row r="506" spans="1:7" s="15" customFormat="1" ht="14.1" customHeight="1">
      <c r="A506" s="60" t="s">
        <v>723</v>
      </c>
      <c r="B506" s="61"/>
      <c r="C506" s="22">
        <f>SUM(C497:C505)</f>
        <v>0</v>
      </c>
      <c r="D506" s="16"/>
      <c r="E506" s="24" t="s">
        <v>724</v>
      </c>
      <c r="F506" s="19">
        <v>15</v>
      </c>
      <c r="G506" s="20"/>
    </row>
    <row r="507" spans="1:7" s="15" customFormat="1" ht="14.1" customHeight="1">
      <c r="A507" s="62" t="s">
        <v>78</v>
      </c>
      <c r="B507" s="63"/>
      <c r="C507" s="23">
        <f>(C506/30)</f>
        <v>0</v>
      </c>
      <c r="D507" s="16"/>
      <c r="E507" s="24" t="s">
        <v>725</v>
      </c>
      <c r="F507" s="19">
        <v>100</v>
      </c>
      <c r="G507" s="20"/>
    </row>
    <row r="508" spans="1:7" s="15" customFormat="1" ht="14.1" customHeight="1">
      <c r="A508" s="64" t="s">
        <v>726</v>
      </c>
      <c r="B508" s="64"/>
      <c r="C508" s="64"/>
      <c r="D508" s="16"/>
      <c r="E508" s="18" t="s">
        <v>727</v>
      </c>
      <c r="F508" s="19">
        <v>0</v>
      </c>
      <c r="G508" s="20"/>
    </row>
    <row r="509" spans="1:7" s="15" customFormat="1" ht="14.1" customHeight="1">
      <c r="A509" s="15" t="s">
        <v>15</v>
      </c>
      <c r="B509" s="17" t="s">
        <v>16</v>
      </c>
      <c r="C509" s="17" t="s">
        <v>17</v>
      </c>
      <c r="D509" s="16"/>
      <c r="E509" s="18" t="s">
        <v>728</v>
      </c>
      <c r="F509" s="19">
        <v>30</v>
      </c>
      <c r="G509" s="20"/>
    </row>
    <row r="510" spans="1:7" s="15" customFormat="1" ht="14.1" customHeight="1">
      <c r="A510" s="34" t="s">
        <v>729</v>
      </c>
      <c r="B510" s="19">
        <v>45</v>
      </c>
      <c r="C510" s="20"/>
      <c r="D510" s="16"/>
      <c r="E510" s="18" t="s">
        <v>730</v>
      </c>
      <c r="F510" s="19">
        <v>25</v>
      </c>
      <c r="G510" s="20"/>
    </row>
    <row r="511" spans="1:7" s="15" customFormat="1" ht="14.1" customHeight="1">
      <c r="A511" s="60" t="s">
        <v>731</v>
      </c>
      <c r="B511" s="61"/>
      <c r="C511" s="22">
        <f>(C510)</f>
        <v>0</v>
      </c>
      <c r="D511" s="16"/>
      <c r="E511" s="18" t="s">
        <v>732</v>
      </c>
      <c r="F511" s="19">
        <v>26</v>
      </c>
      <c r="G511" s="20"/>
    </row>
    <row r="512" spans="1:7" s="15" customFormat="1" ht="14.1" customHeight="1">
      <c r="A512" s="62" t="s">
        <v>78</v>
      </c>
      <c r="B512" s="63"/>
      <c r="C512" s="23">
        <f>(C511/108)</f>
        <v>0</v>
      </c>
      <c r="D512" s="16"/>
      <c r="E512" s="18" t="s">
        <v>733</v>
      </c>
      <c r="F512" s="19">
        <v>7</v>
      </c>
      <c r="G512" s="20"/>
    </row>
    <row r="513" spans="1:7" s="15" customFormat="1" ht="14.1" customHeight="1">
      <c r="A513" s="65" t="s">
        <v>672</v>
      </c>
      <c r="B513" s="66"/>
      <c r="C513" s="66"/>
      <c r="D513" s="66"/>
      <c r="E513" s="66"/>
      <c r="F513" s="66"/>
      <c r="G513" s="67"/>
    </row>
    <row r="514" spans="1:7" s="15" customFormat="1" ht="14.1" customHeight="1">
      <c r="A514" s="64" t="s">
        <v>1003</v>
      </c>
      <c r="B514" s="64"/>
      <c r="C514" s="64"/>
      <c r="D514" s="16"/>
      <c r="E514" s="64" t="s">
        <v>1003</v>
      </c>
      <c r="F514" s="64"/>
      <c r="G514" s="64"/>
    </row>
    <row r="515" spans="1:7" s="15" customFormat="1" ht="14.1" customHeight="1">
      <c r="A515" s="68" t="s">
        <v>1001</v>
      </c>
      <c r="B515" s="68"/>
      <c r="C515" s="68"/>
      <c r="D515" s="16"/>
      <c r="E515" s="68" t="s">
        <v>1001</v>
      </c>
      <c r="F515" s="68"/>
      <c r="G515" s="68"/>
    </row>
    <row r="516" spans="1:7" s="15" customFormat="1" ht="14.1" customHeight="1">
      <c r="A516" s="15" t="s">
        <v>15</v>
      </c>
      <c r="B516" s="17" t="s">
        <v>16</v>
      </c>
      <c r="C516" s="17" t="s">
        <v>17</v>
      </c>
      <c r="D516" s="16"/>
      <c r="E516" s="15" t="s">
        <v>15</v>
      </c>
      <c r="F516" s="17" t="s">
        <v>16</v>
      </c>
      <c r="G516" s="17" t="s">
        <v>17</v>
      </c>
    </row>
    <row r="517" spans="1:7" s="15" customFormat="1" ht="14.1" customHeight="1">
      <c r="A517" s="18" t="s">
        <v>734</v>
      </c>
      <c r="B517" s="19">
        <v>6</v>
      </c>
      <c r="C517" s="20"/>
      <c r="D517" s="16"/>
      <c r="E517" s="18" t="s">
        <v>831</v>
      </c>
      <c r="F517" s="19">
        <v>9</v>
      </c>
      <c r="G517" s="20"/>
    </row>
    <row r="518" spans="1:7" s="15" customFormat="1" ht="14.1" customHeight="1">
      <c r="A518" s="18" t="s">
        <v>736</v>
      </c>
      <c r="B518" s="19">
        <v>35</v>
      </c>
      <c r="C518" s="20"/>
      <c r="D518" s="16"/>
      <c r="E518" s="18" t="s">
        <v>735</v>
      </c>
      <c r="F518" s="19">
        <v>36</v>
      </c>
      <c r="G518" s="20"/>
    </row>
    <row r="519" spans="1:7" s="15" customFormat="1" ht="14.1" customHeight="1">
      <c r="A519" s="18" t="s">
        <v>738</v>
      </c>
      <c r="B519" s="19">
        <v>30</v>
      </c>
      <c r="C519" s="20"/>
      <c r="D519" s="16"/>
      <c r="E519" s="18" t="s">
        <v>737</v>
      </c>
      <c r="F519" s="19">
        <v>60</v>
      </c>
      <c r="G519" s="20"/>
    </row>
    <row r="520" spans="1:7" s="15" customFormat="1" ht="14.1" customHeight="1">
      <c r="A520" s="18" t="s">
        <v>740</v>
      </c>
      <c r="B520" s="19">
        <v>40</v>
      </c>
      <c r="C520" s="20"/>
      <c r="D520" s="16"/>
      <c r="E520" s="18" t="s">
        <v>739</v>
      </c>
      <c r="F520" s="19">
        <v>0</v>
      </c>
      <c r="G520" s="20"/>
    </row>
    <row r="521" spans="1:7" s="15" customFormat="1" ht="14.1" customHeight="1">
      <c r="A521" s="18" t="s">
        <v>742</v>
      </c>
      <c r="B521" s="19">
        <v>10</v>
      </c>
      <c r="C521" s="20"/>
      <c r="D521" s="16"/>
      <c r="E521" s="18" t="s">
        <v>741</v>
      </c>
      <c r="F521" s="19">
        <v>0</v>
      </c>
      <c r="G521" s="20"/>
    </row>
    <row r="522" spans="1:7" s="15" customFormat="1" ht="14.1" customHeight="1">
      <c r="A522" s="18" t="s">
        <v>744</v>
      </c>
      <c r="B522" s="19">
        <v>65</v>
      </c>
      <c r="C522" s="20"/>
      <c r="D522" s="16"/>
      <c r="E522" s="18" t="s">
        <v>743</v>
      </c>
      <c r="F522" s="19">
        <v>0</v>
      </c>
      <c r="G522" s="20"/>
    </row>
    <row r="523" spans="1:7" s="15" customFormat="1" ht="14.1" customHeight="1">
      <c r="A523" s="18" t="s">
        <v>746</v>
      </c>
      <c r="B523" s="19">
        <v>55</v>
      </c>
      <c r="C523" s="20"/>
      <c r="D523" s="16"/>
      <c r="E523" s="18" t="s">
        <v>745</v>
      </c>
      <c r="F523" s="19">
        <v>0</v>
      </c>
      <c r="G523" s="20"/>
    </row>
    <row r="524" spans="1:7" s="15" customFormat="1" ht="14.1" customHeight="1">
      <c r="A524" s="18" t="s">
        <v>748</v>
      </c>
      <c r="B524" s="19">
        <v>170</v>
      </c>
      <c r="C524" s="20"/>
      <c r="D524" s="16"/>
      <c r="E524" s="18" t="s">
        <v>747</v>
      </c>
      <c r="F524" s="19">
        <v>0</v>
      </c>
      <c r="G524" s="20"/>
    </row>
    <row r="525" spans="1:7" s="15" customFormat="1" ht="14.1" customHeight="1">
      <c r="A525" s="18" t="s">
        <v>750</v>
      </c>
      <c r="B525" s="19">
        <v>0</v>
      </c>
      <c r="C525" s="20"/>
      <c r="D525" s="16"/>
      <c r="E525" s="18" t="s">
        <v>749</v>
      </c>
      <c r="F525" s="19">
        <v>55</v>
      </c>
      <c r="G525" s="20"/>
    </row>
    <row r="526" spans="1:7" s="15" customFormat="1" ht="14.1" customHeight="1">
      <c r="A526" s="18" t="s">
        <v>1017</v>
      </c>
      <c r="B526" s="19">
        <v>36</v>
      </c>
      <c r="C526" s="20"/>
      <c r="D526" s="16"/>
      <c r="E526" s="24" t="s">
        <v>751</v>
      </c>
      <c r="F526" s="19">
        <v>0</v>
      </c>
      <c r="G526" s="20"/>
    </row>
    <row r="527" spans="1:7" s="15" customFormat="1" ht="14.1" customHeight="1">
      <c r="A527" s="18" t="s">
        <v>753</v>
      </c>
      <c r="B527" s="19">
        <v>0</v>
      </c>
      <c r="C527" s="20"/>
      <c r="D527" s="16"/>
      <c r="E527" s="18" t="s">
        <v>752</v>
      </c>
      <c r="F527" s="19">
        <v>31</v>
      </c>
      <c r="G527" s="20"/>
    </row>
    <row r="528" spans="1:7" s="15" customFormat="1" ht="14.1" customHeight="1">
      <c r="A528" s="18" t="s">
        <v>755</v>
      </c>
      <c r="B528" s="19">
        <v>95</v>
      </c>
      <c r="C528" s="20"/>
      <c r="D528" s="16"/>
      <c r="E528" s="18" t="s">
        <v>754</v>
      </c>
      <c r="F528" s="19">
        <v>25</v>
      </c>
      <c r="G528" s="20"/>
    </row>
    <row r="529" spans="1:12" s="15" customFormat="1" ht="14.1" customHeight="1">
      <c r="A529" s="18" t="s">
        <v>757</v>
      </c>
      <c r="B529" s="19">
        <v>129</v>
      </c>
      <c r="C529" s="20"/>
      <c r="D529" s="16"/>
      <c r="E529" s="18" t="s">
        <v>756</v>
      </c>
      <c r="F529" s="19">
        <v>62</v>
      </c>
      <c r="G529" s="20"/>
    </row>
    <row r="530" spans="1:12" s="15" customFormat="1" ht="14.1" customHeight="1">
      <c r="A530" s="18" t="s">
        <v>759</v>
      </c>
      <c r="B530" s="19">
        <v>130</v>
      </c>
      <c r="C530" s="20"/>
      <c r="D530" s="16"/>
      <c r="E530" s="18" t="s">
        <v>758</v>
      </c>
      <c r="F530" s="19">
        <v>0</v>
      </c>
      <c r="G530" s="20"/>
    </row>
    <row r="531" spans="1:12" s="15" customFormat="1" ht="14.1" customHeight="1">
      <c r="A531" s="18" t="s">
        <v>761</v>
      </c>
      <c r="B531" s="19">
        <v>115</v>
      </c>
      <c r="C531" s="20"/>
      <c r="D531" s="26"/>
      <c r="E531" s="24" t="s">
        <v>760</v>
      </c>
      <c r="F531" s="19">
        <v>20</v>
      </c>
      <c r="G531" s="20"/>
    </row>
    <row r="532" spans="1:12" s="15" customFormat="1" ht="14.1" customHeight="1">
      <c r="A532" s="18" t="s">
        <v>763</v>
      </c>
      <c r="B532" s="19">
        <v>80</v>
      </c>
      <c r="C532" s="20"/>
      <c r="D532" s="26"/>
      <c r="E532" s="24" t="s">
        <v>762</v>
      </c>
      <c r="F532" s="19">
        <v>50</v>
      </c>
      <c r="G532" s="20"/>
    </row>
    <row r="533" spans="1:12" s="15" customFormat="1" ht="14.1" customHeight="1">
      <c r="A533" s="18" t="s">
        <v>765</v>
      </c>
      <c r="B533" s="19">
        <v>50</v>
      </c>
      <c r="C533" s="20"/>
      <c r="D533" s="16"/>
      <c r="E533" s="24" t="s">
        <v>764</v>
      </c>
      <c r="F533" s="19">
        <v>114</v>
      </c>
      <c r="G533" s="20"/>
    </row>
    <row r="534" spans="1:12" s="15" customFormat="1" ht="14.1" customHeight="1">
      <c r="A534" s="18" t="s">
        <v>767</v>
      </c>
      <c r="B534" s="19">
        <v>50</v>
      </c>
      <c r="C534" s="20"/>
      <c r="D534" s="16"/>
      <c r="E534" s="18" t="s">
        <v>766</v>
      </c>
      <c r="F534" s="19">
        <v>30</v>
      </c>
      <c r="G534" s="20"/>
    </row>
    <row r="535" spans="1:12" s="15" customFormat="1" ht="14.1" customHeight="1">
      <c r="A535" s="18" t="s">
        <v>769</v>
      </c>
      <c r="B535" s="19">
        <v>60</v>
      </c>
      <c r="C535" s="20"/>
      <c r="D535" s="16"/>
      <c r="E535" s="18" t="s">
        <v>768</v>
      </c>
      <c r="F535" s="19">
        <v>25</v>
      </c>
      <c r="G535" s="20"/>
    </row>
    <row r="536" spans="1:12" s="15" customFormat="1" ht="14.1" customHeight="1">
      <c r="A536" s="18" t="s">
        <v>771</v>
      </c>
      <c r="B536" s="19">
        <v>130</v>
      </c>
      <c r="C536" s="20"/>
      <c r="D536" s="16"/>
      <c r="E536" s="24" t="s">
        <v>770</v>
      </c>
      <c r="F536" s="19">
        <v>25</v>
      </c>
      <c r="G536" s="20"/>
    </row>
    <row r="537" spans="1:12" s="15" customFormat="1" ht="14.1" customHeight="1">
      <c r="A537" s="18" t="s">
        <v>773</v>
      </c>
      <c r="B537" s="19">
        <v>175</v>
      </c>
      <c r="C537" s="20"/>
      <c r="D537" s="16"/>
      <c r="E537" s="18" t="s">
        <v>772</v>
      </c>
      <c r="F537" s="19">
        <v>66</v>
      </c>
      <c r="G537" s="20"/>
    </row>
    <row r="538" spans="1:12" s="15" customFormat="1" ht="14.1" customHeight="1">
      <c r="A538" s="18" t="s">
        <v>775</v>
      </c>
      <c r="B538" s="19">
        <v>0</v>
      </c>
      <c r="C538" s="20"/>
      <c r="D538" s="16"/>
      <c r="E538" s="24" t="s">
        <v>774</v>
      </c>
      <c r="F538" s="19">
        <v>81</v>
      </c>
      <c r="G538" s="20"/>
    </row>
    <row r="539" spans="1:12" s="15" customFormat="1" ht="14.1" customHeight="1">
      <c r="A539" s="24" t="s">
        <v>777</v>
      </c>
      <c r="B539" s="19">
        <v>0</v>
      </c>
      <c r="C539" s="20"/>
      <c r="D539" s="16"/>
      <c r="E539" s="24" t="s">
        <v>776</v>
      </c>
      <c r="F539" s="19">
        <v>25</v>
      </c>
      <c r="G539" s="20"/>
    </row>
    <row r="540" spans="1:12" s="15" customFormat="1" ht="14.1" customHeight="1">
      <c r="A540" s="24" t="s">
        <v>779</v>
      </c>
      <c r="B540" s="19">
        <v>12</v>
      </c>
      <c r="C540" s="20"/>
      <c r="D540" s="16"/>
      <c r="E540" s="24" t="s">
        <v>778</v>
      </c>
      <c r="F540" s="19">
        <v>20</v>
      </c>
      <c r="G540" s="20"/>
    </row>
    <row r="541" spans="1:12" s="16" customFormat="1" ht="14.1" customHeight="1">
      <c r="A541" s="24" t="s">
        <v>781</v>
      </c>
      <c r="B541" s="19">
        <v>0</v>
      </c>
      <c r="C541" s="20"/>
      <c r="E541" s="24" t="s">
        <v>780</v>
      </c>
      <c r="F541" s="19">
        <v>0</v>
      </c>
      <c r="G541" s="20"/>
      <c r="L541" s="15"/>
    </row>
    <row r="542" spans="1:12" s="16" customFormat="1" ht="14.1" customHeight="1">
      <c r="A542" s="18" t="s">
        <v>783</v>
      </c>
      <c r="B542" s="19">
        <v>150</v>
      </c>
      <c r="C542" s="20"/>
      <c r="E542" s="24" t="s">
        <v>782</v>
      </c>
      <c r="F542" s="19">
        <v>130</v>
      </c>
      <c r="G542" s="20"/>
      <c r="L542" s="15"/>
    </row>
    <row r="543" spans="1:12" s="16" customFormat="1" ht="14.1" customHeight="1">
      <c r="A543" s="18" t="s">
        <v>785</v>
      </c>
      <c r="B543" s="19">
        <v>120</v>
      </c>
      <c r="C543" s="20"/>
      <c r="E543" s="24" t="s">
        <v>784</v>
      </c>
      <c r="F543" s="19">
        <v>50</v>
      </c>
      <c r="G543" s="20"/>
      <c r="L543" s="15"/>
    </row>
    <row r="544" spans="1:12" s="16" customFormat="1" ht="14.1" customHeight="1">
      <c r="A544" s="18" t="s">
        <v>787</v>
      </c>
      <c r="B544" s="19">
        <v>100</v>
      </c>
      <c r="C544" s="20"/>
      <c r="E544" s="24" t="s">
        <v>786</v>
      </c>
      <c r="F544" s="19">
        <v>0</v>
      </c>
      <c r="G544" s="20"/>
      <c r="L544" s="15"/>
    </row>
    <row r="545" spans="1:12" s="16" customFormat="1" ht="14.1" customHeight="1">
      <c r="A545" s="18" t="s">
        <v>789</v>
      </c>
      <c r="B545" s="19">
        <v>8</v>
      </c>
      <c r="C545" s="20"/>
      <c r="E545" s="24" t="s">
        <v>788</v>
      </c>
      <c r="F545" s="19">
        <v>0</v>
      </c>
      <c r="G545" s="20"/>
    </row>
    <row r="546" spans="1:12" s="16" customFormat="1" ht="14.1" customHeight="1">
      <c r="A546" s="18" t="s">
        <v>791</v>
      </c>
      <c r="B546" s="19">
        <v>85</v>
      </c>
      <c r="C546" s="20"/>
      <c r="E546" s="24" t="s">
        <v>790</v>
      </c>
      <c r="F546" s="19">
        <v>40</v>
      </c>
      <c r="G546" s="20"/>
    </row>
    <row r="547" spans="1:12" s="16" customFormat="1" ht="14.1" customHeight="1">
      <c r="A547" s="18" t="s">
        <v>793</v>
      </c>
      <c r="B547" s="19">
        <v>0</v>
      </c>
      <c r="C547" s="20"/>
      <c r="E547" s="24" t="s">
        <v>792</v>
      </c>
      <c r="F547" s="19">
        <v>170</v>
      </c>
      <c r="G547" s="20"/>
    </row>
    <row r="548" spans="1:12" s="16" customFormat="1" ht="14.1" customHeight="1">
      <c r="A548" s="18" t="s">
        <v>795</v>
      </c>
      <c r="B548" s="19">
        <v>35</v>
      </c>
      <c r="C548" s="20"/>
      <c r="E548" s="24" t="s">
        <v>794</v>
      </c>
      <c r="F548" s="19">
        <v>94</v>
      </c>
      <c r="G548" s="20"/>
    </row>
    <row r="549" spans="1:12" s="16" customFormat="1" ht="14.1" customHeight="1">
      <c r="A549" s="18" t="s">
        <v>797</v>
      </c>
      <c r="B549" s="19">
        <v>20</v>
      </c>
      <c r="C549" s="20"/>
      <c r="E549" s="24" t="s">
        <v>796</v>
      </c>
      <c r="F549" s="19">
        <v>0</v>
      </c>
      <c r="G549" s="20"/>
    </row>
    <row r="550" spans="1:12" s="16" customFormat="1" ht="14.1" customHeight="1">
      <c r="A550" s="18" t="s">
        <v>799</v>
      </c>
      <c r="B550" s="19">
        <v>7</v>
      </c>
      <c r="C550" s="20"/>
      <c r="E550" s="24" t="s">
        <v>798</v>
      </c>
      <c r="F550" s="19">
        <v>50</v>
      </c>
      <c r="G550" s="20"/>
    </row>
    <row r="551" spans="1:12" s="16" customFormat="1" ht="14.1" customHeight="1">
      <c r="A551" s="18" t="s">
        <v>801</v>
      </c>
      <c r="B551" s="19">
        <v>150</v>
      </c>
      <c r="C551" s="20"/>
      <c r="E551" s="24" t="s">
        <v>800</v>
      </c>
      <c r="F551" s="19">
        <v>0</v>
      </c>
      <c r="G551" s="20"/>
    </row>
    <row r="552" spans="1:12" s="16" customFormat="1" ht="14.1" customHeight="1">
      <c r="A552" s="18" t="s">
        <v>803</v>
      </c>
      <c r="B552" s="19">
        <v>175</v>
      </c>
      <c r="C552" s="20"/>
      <c r="E552" s="24" t="s">
        <v>802</v>
      </c>
      <c r="F552" s="19">
        <v>98</v>
      </c>
      <c r="G552" s="20"/>
    </row>
    <row r="553" spans="1:12" s="16" customFormat="1" ht="14.1" customHeight="1">
      <c r="A553" s="18" t="s">
        <v>805</v>
      </c>
      <c r="B553" s="19">
        <v>40</v>
      </c>
      <c r="C553" s="20"/>
      <c r="E553" s="24" t="s">
        <v>804</v>
      </c>
      <c r="F553" s="19">
        <v>55</v>
      </c>
      <c r="G553" s="20"/>
    </row>
    <row r="554" spans="1:12" s="16" customFormat="1" ht="14.1" customHeight="1">
      <c r="A554" s="18" t="s">
        <v>807</v>
      </c>
      <c r="B554" s="19">
        <v>30</v>
      </c>
      <c r="C554" s="20"/>
      <c r="E554" s="24" t="s">
        <v>806</v>
      </c>
      <c r="F554" s="19">
        <v>50</v>
      </c>
      <c r="G554" s="20"/>
    </row>
    <row r="555" spans="1:12" s="17" customFormat="1" ht="14.1" customHeight="1">
      <c r="A555" s="18" t="s">
        <v>809</v>
      </c>
      <c r="B555" s="19">
        <v>35</v>
      </c>
      <c r="C555" s="20"/>
      <c r="D555" s="16"/>
      <c r="E555" s="24" t="s">
        <v>808</v>
      </c>
      <c r="F555" s="19">
        <v>0</v>
      </c>
      <c r="G555" s="20"/>
      <c r="L555" s="16"/>
    </row>
    <row r="556" spans="1:12" s="17" customFormat="1" ht="14.1" customHeight="1">
      <c r="A556" s="18" t="s">
        <v>811</v>
      </c>
      <c r="B556" s="19">
        <v>45</v>
      </c>
      <c r="C556" s="20"/>
      <c r="D556" s="16"/>
      <c r="E556" s="24" t="s">
        <v>810</v>
      </c>
      <c r="F556" s="19">
        <v>0</v>
      </c>
      <c r="G556" s="20"/>
      <c r="L556" s="16"/>
    </row>
    <row r="557" spans="1:12" s="17" customFormat="1" ht="14.1" customHeight="1">
      <c r="A557" s="18" t="s">
        <v>813</v>
      </c>
      <c r="B557" s="19">
        <v>20</v>
      </c>
      <c r="C557" s="20"/>
      <c r="D557" s="16"/>
      <c r="E557" s="24" t="s">
        <v>812</v>
      </c>
      <c r="F557" s="19">
        <v>19</v>
      </c>
      <c r="G557" s="20"/>
      <c r="L557" s="16"/>
    </row>
    <row r="558" spans="1:12" s="17" customFormat="1" ht="14.1" customHeight="1">
      <c r="A558" s="18" t="s">
        <v>815</v>
      </c>
      <c r="B558" s="19">
        <v>43</v>
      </c>
      <c r="C558" s="20"/>
      <c r="D558" s="16"/>
      <c r="E558" s="24" t="s">
        <v>814</v>
      </c>
      <c r="F558" s="19">
        <v>40</v>
      </c>
      <c r="G558" s="20"/>
      <c r="L558" s="16"/>
    </row>
    <row r="559" spans="1:12" s="17" customFormat="1" ht="14.1" customHeight="1">
      <c r="A559" s="24" t="s">
        <v>817</v>
      </c>
      <c r="B559" s="19">
        <v>38</v>
      </c>
      <c r="C559" s="20"/>
      <c r="D559" s="16"/>
      <c r="E559" s="24" t="s">
        <v>816</v>
      </c>
      <c r="F559" s="19">
        <v>0</v>
      </c>
      <c r="G559" s="20"/>
    </row>
    <row r="560" spans="1:12" s="17" customFormat="1" ht="14.1" customHeight="1">
      <c r="A560" s="24" t="s">
        <v>819</v>
      </c>
      <c r="B560" s="19">
        <v>42</v>
      </c>
      <c r="C560" s="20"/>
      <c r="D560" s="16"/>
      <c r="E560" s="24" t="s">
        <v>818</v>
      </c>
      <c r="F560" s="19">
        <v>13</v>
      </c>
      <c r="G560" s="20"/>
    </row>
    <row r="561" spans="1:12" s="17" customFormat="1" ht="14.1" customHeight="1">
      <c r="A561" s="18" t="s">
        <v>821</v>
      </c>
      <c r="B561" s="19">
        <v>45</v>
      </c>
      <c r="C561" s="20"/>
      <c r="D561" s="16"/>
      <c r="E561" s="24" t="s">
        <v>820</v>
      </c>
      <c r="F561" s="19">
        <v>58</v>
      </c>
      <c r="G561" s="20"/>
    </row>
    <row r="562" spans="1:12" s="17" customFormat="1" ht="14.1" customHeight="1">
      <c r="A562" s="18" t="s">
        <v>823</v>
      </c>
      <c r="B562" s="19">
        <v>35</v>
      </c>
      <c r="C562" s="20"/>
      <c r="D562" s="16"/>
      <c r="E562" s="24" t="s">
        <v>822</v>
      </c>
      <c r="F562" s="19">
        <v>132</v>
      </c>
      <c r="G562" s="20"/>
    </row>
    <row r="563" spans="1:12" s="17" customFormat="1" ht="14.1" customHeight="1">
      <c r="A563" s="24" t="s">
        <v>825</v>
      </c>
      <c r="B563" s="19">
        <v>32</v>
      </c>
      <c r="C563" s="20"/>
      <c r="D563" s="16"/>
      <c r="E563" s="24" t="s">
        <v>824</v>
      </c>
      <c r="F563" s="19">
        <v>10</v>
      </c>
      <c r="G563" s="20"/>
    </row>
    <row r="564" spans="1:12" s="17" customFormat="1" ht="14.1" customHeight="1">
      <c r="A564" s="18" t="s">
        <v>827</v>
      </c>
      <c r="B564" s="19">
        <v>0</v>
      </c>
      <c r="C564" s="20"/>
      <c r="D564" s="16"/>
      <c r="E564" s="24" t="s">
        <v>826</v>
      </c>
      <c r="F564" s="19">
        <v>70</v>
      </c>
      <c r="G564" s="20"/>
    </row>
    <row r="565" spans="1:12" s="17" customFormat="1" ht="14.1" customHeight="1">
      <c r="A565" s="18" t="s">
        <v>829</v>
      </c>
      <c r="B565" s="19">
        <v>30</v>
      </c>
      <c r="C565" s="20"/>
      <c r="D565" s="16"/>
      <c r="E565" s="24" t="s">
        <v>828</v>
      </c>
      <c r="F565" s="19">
        <v>80</v>
      </c>
      <c r="G565" s="20"/>
    </row>
    <row r="566" spans="1:12" s="17" customFormat="1" ht="14.1" customHeight="1">
      <c r="A566" s="65" t="s">
        <v>672</v>
      </c>
      <c r="B566" s="66"/>
      <c r="C566" s="66"/>
      <c r="D566" s="66"/>
      <c r="E566" s="66"/>
      <c r="F566" s="66"/>
      <c r="G566" s="67"/>
    </row>
    <row r="567" spans="1:12" s="17" customFormat="1" ht="14.1" customHeight="1">
      <c r="A567" s="64" t="s">
        <v>1003</v>
      </c>
      <c r="B567" s="64"/>
      <c r="C567" s="64"/>
      <c r="D567" s="16"/>
      <c r="E567" s="64" t="s">
        <v>1005</v>
      </c>
      <c r="F567" s="64"/>
      <c r="G567" s="64"/>
    </row>
    <row r="568" spans="1:12" s="51" customFormat="1" ht="14.1" customHeight="1">
      <c r="A568" s="68" t="s">
        <v>1001</v>
      </c>
      <c r="B568" s="68"/>
      <c r="C568" s="68"/>
      <c r="D568" s="26"/>
      <c r="E568" s="15" t="s">
        <v>15</v>
      </c>
      <c r="F568" s="17" t="s">
        <v>16</v>
      </c>
      <c r="G568" s="17" t="s">
        <v>17</v>
      </c>
      <c r="L568" s="42"/>
    </row>
    <row r="569" spans="1:12" s="15" customFormat="1" ht="14.1" customHeight="1">
      <c r="A569" s="15" t="s">
        <v>15</v>
      </c>
      <c r="B569" s="17" t="s">
        <v>16</v>
      </c>
      <c r="C569" s="17" t="s">
        <v>17</v>
      </c>
      <c r="D569" s="16"/>
      <c r="E569" s="21" t="s">
        <v>834</v>
      </c>
      <c r="F569" s="19">
        <v>48</v>
      </c>
      <c r="G569" s="20"/>
      <c r="L569" s="17"/>
    </row>
    <row r="570" spans="1:12" s="15" customFormat="1" ht="14.1" customHeight="1">
      <c r="A570" s="24" t="s">
        <v>830</v>
      </c>
      <c r="B570" s="19">
        <v>65</v>
      </c>
      <c r="C570" s="20"/>
      <c r="D570" s="16"/>
      <c r="E570" s="21" t="s">
        <v>836</v>
      </c>
      <c r="F570" s="19">
        <v>35</v>
      </c>
      <c r="G570" s="20"/>
      <c r="L570" s="17"/>
    </row>
    <row r="571" spans="1:12" s="15" customFormat="1" ht="14.1" customHeight="1">
      <c r="A571" s="24" t="s">
        <v>832</v>
      </c>
      <c r="B571" s="19">
        <v>85</v>
      </c>
      <c r="C571" s="20"/>
      <c r="D571" s="16"/>
      <c r="E571" s="18" t="s">
        <v>838</v>
      </c>
      <c r="F571" s="19">
        <v>20</v>
      </c>
      <c r="G571" s="20"/>
      <c r="L571" s="17"/>
    </row>
    <row r="572" spans="1:12" s="15" customFormat="1" ht="14.1" customHeight="1">
      <c r="A572" s="24" t="s">
        <v>833</v>
      </c>
      <c r="B572" s="19">
        <v>0</v>
      </c>
      <c r="C572" s="20"/>
      <c r="D572" s="16"/>
      <c r="E572" s="21" t="s">
        <v>840</v>
      </c>
      <c r="F572" s="19">
        <v>25</v>
      </c>
      <c r="G572" s="20"/>
    </row>
    <row r="573" spans="1:12" s="15" customFormat="1" ht="14.1" customHeight="1">
      <c r="A573" s="24" t="s">
        <v>835</v>
      </c>
      <c r="B573" s="19">
        <v>32</v>
      </c>
      <c r="C573" s="20"/>
      <c r="D573" s="16"/>
      <c r="E573" s="21" t="s">
        <v>842</v>
      </c>
      <c r="F573" s="19">
        <v>30</v>
      </c>
      <c r="G573" s="20"/>
    </row>
    <row r="574" spans="1:12" s="15" customFormat="1" ht="14.1" customHeight="1">
      <c r="A574" s="24" t="s">
        <v>837</v>
      </c>
      <c r="B574" s="19">
        <v>28</v>
      </c>
      <c r="C574" s="20"/>
      <c r="D574" s="16"/>
      <c r="E574" s="21" t="s">
        <v>844</v>
      </c>
      <c r="F574" s="19">
        <v>35</v>
      </c>
      <c r="G574" s="20"/>
    </row>
    <row r="575" spans="1:12" s="15" customFormat="1" ht="14.1" customHeight="1">
      <c r="A575" s="24" t="s">
        <v>839</v>
      </c>
      <c r="B575" s="19">
        <v>0</v>
      </c>
      <c r="C575" s="20"/>
      <c r="D575" s="16"/>
      <c r="E575" s="21" t="s">
        <v>635</v>
      </c>
      <c r="F575" s="19">
        <v>35</v>
      </c>
      <c r="G575" s="20"/>
    </row>
    <row r="576" spans="1:12" s="15" customFormat="1" ht="14.1" customHeight="1">
      <c r="A576" s="24" t="s">
        <v>841</v>
      </c>
      <c r="B576" s="19">
        <v>0</v>
      </c>
      <c r="C576" s="20"/>
      <c r="D576" s="26"/>
      <c r="E576" s="21" t="s">
        <v>637</v>
      </c>
      <c r="F576" s="19">
        <v>0</v>
      </c>
      <c r="G576" s="20"/>
    </row>
    <row r="577" spans="1:12" s="15" customFormat="1" ht="14.1" customHeight="1">
      <c r="A577" s="24" t="s">
        <v>843</v>
      </c>
      <c r="B577" s="19">
        <v>0</v>
      </c>
      <c r="C577" s="20"/>
      <c r="D577" s="26"/>
      <c r="E577" s="21" t="s">
        <v>848</v>
      </c>
      <c r="F577" s="19">
        <v>0</v>
      </c>
      <c r="G577" s="20"/>
    </row>
    <row r="578" spans="1:12" s="15" customFormat="1" ht="14.1" customHeight="1">
      <c r="A578" s="24" t="s">
        <v>845</v>
      </c>
      <c r="B578" s="19">
        <v>20</v>
      </c>
      <c r="C578" s="20"/>
      <c r="D578" s="16"/>
      <c r="E578" s="21" t="s">
        <v>639</v>
      </c>
      <c r="F578" s="19">
        <v>0</v>
      </c>
      <c r="G578" s="20"/>
    </row>
    <row r="579" spans="1:12" s="15" customFormat="1" ht="14.1" customHeight="1">
      <c r="A579" s="24" t="s">
        <v>846</v>
      </c>
      <c r="B579" s="19">
        <v>75</v>
      </c>
      <c r="C579" s="20"/>
      <c r="D579" s="16"/>
      <c r="E579" s="21" t="s">
        <v>851</v>
      </c>
      <c r="F579" s="19">
        <v>0</v>
      </c>
      <c r="G579" s="20"/>
    </row>
    <row r="580" spans="1:12" s="15" customFormat="1" ht="14.1" customHeight="1">
      <c r="A580" s="24" t="s">
        <v>847</v>
      </c>
      <c r="B580" s="19">
        <v>32</v>
      </c>
      <c r="C580" s="20"/>
      <c r="D580" s="16"/>
      <c r="E580" s="21" t="s">
        <v>643</v>
      </c>
      <c r="F580" s="19">
        <v>0</v>
      </c>
      <c r="G580" s="20"/>
    </row>
    <row r="581" spans="1:12" s="15" customFormat="1" ht="14.1" customHeight="1">
      <c r="A581" s="24" t="s">
        <v>849</v>
      </c>
      <c r="B581" s="19">
        <v>25</v>
      </c>
      <c r="C581" s="20"/>
      <c r="D581" s="16"/>
      <c r="E581" s="18" t="s">
        <v>645</v>
      </c>
      <c r="F581" s="19">
        <v>38</v>
      </c>
      <c r="G581" s="20"/>
    </row>
    <row r="582" spans="1:12" s="15" customFormat="1" ht="14.1" customHeight="1">
      <c r="A582" s="24" t="s">
        <v>850</v>
      </c>
      <c r="B582" s="19">
        <v>25</v>
      </c>
      <c r="C582" s="20"/>
      <c r="D582" s="16"/>
      <c r="E582" s="18" t="s">
        <v>855</v>
      </c>
      <c r="F582" s="19">
        <v>0</v>
      </c>
      <c r="G582" s="20"/>
    </row>
    <row r="583" spans="1:12" s="15" customFormat="1" ht="14.1" customHeight="1">
      <c r="A583" s="24" t="s">
        <v>852</v>
      </c>
      <c r="B583" s="19">
        <v>25</v>
      </c>
      <c r="C583" s="20"/>
      <c r="D583" s="16"/>
      <c r="E583" s="18" t="s">
        <v>857</v>
      </c>
      <c r="F583" s="19">
        <v>0</v>
      </c>
      <c r="G583" s="20"/>
    </row>
    <row r="584" spans="1:12" s="15" customFormat="1" ht="14.1" customHeight="1">
      <c r="A584" s="24" t="s">
        <v>853</v>
      </c>
      <c r="B584" s="19">
        <v>5</v>
      </c>
      <c r="C584" s="20"/>
      <c r="D584" s="16"/>
      <c r="E584" s="18" t="s">
        <v>859</v>
      </c>
      <c r="F584" s="19">
        <v>0</v>
      </c>
      <c r="G584" s="20"/>
    </row>
    <row r="585" spans="1:12" s="15" customFormat="1" ht="14.1" customHeight="1">
      <c r="A585" s="24" t="s">
        <v>854</v>
      </c>
      <c r="B585" s="19">
        <v>0</v>
      </c>
      <c r="C585" s="20"/>
      <c r="D585" s="16"/>
      <c r="E585" s="18" t="s">
        <v>861</v>
      </c>
      <c r="F585" s="19">
        <v>50</v>
      </c>
      <c r="G585" s="20"/>
    </row>
    <row r="586" spans="1:12" s="15" customFormat="1" ht="14.1" customHeight="1">
      <c r="A586" s="24" t="s">
        <v>856</v>
      </c>
      <c r="B586" s="19">
        <v>25</v>
      </c>
      <c r="C586" s="20"/>
      <c r="D586" s="16"/>
      <c r="E586" s="18" t="s">
        <v>649</v>
      </c>
      <c r="F586" s="19">
        <v>45</v>
      </c>
      <c r="G586" s="20"/>
    </row>
    <row r="587" spans="1:12" s="15" customFormat="1" ht="14.1" customHeight="1">
      <c r="A587" s="18" t="s">
        <v>858</v>
      </c>
      <c r="B587" s="19">
        <v>113</v>
      </c>
      <c r="C587" s="20"/>
      <c r="D587" s="16"/>
      <c r="E587" s="21" t="s">
        <v>651</v>
      </c>
      <c r="F587" s="19">
        <v>63</v>
      </c>
      <c r="G587" s="20"/>
    </row>
    <row r="588" spans="1:12" s="15" customFormat="1" ht="14.1" customHeight="1">
      <c r="A588" s="18" t="s">
        <v>860</v>
      </c>
      <c r="B588" s="19">
        <v>51</v>
      </c>
      <c r="C588" s="20"/>
      <c r="D588" s="16"/>
      <c r="E588" s="18" t="s">
        <v>653</v>
      </c>
      <c r="F588" s="19">
        <v>38</v>
      </c>
      <c r="G588" s="20"/>
    </row>
    <row r="589" spans="1:12" s="15" customFormat="1" ht="14.1" customHeight="1">
      <c r="A589" s="18" t="s">
        <v>862</v>
      </c>
      <c r="B589" s="19">
        <v>53</v>
      </c>
      <c r="C589" s="20"/>
      <c r="D589" s="16"/>
      <c r="E589" s="18" t="s">
        <v>655</v>
      </c>
      <c r="F589" s="19">
        <v>30</v>
      </c>
      <c r="G589" s="20"/>
    </row>
    <row r="590" spans="1:12" s="16" customFormat="1" ht="14.1" customHeight="1">
      <c r="A590" s="18" t="s">
        <v>863</v>
      </c>
      <c r="B590" s="19">
        <v>30</v>
      </c>
      <c r="C590" s="20"/>
      <c r="E590" s="21" t="s">
        <v>657</v>
      </c>
      <c r="F590" s="19">
        <v>10</v>
      </c>
      <c r="G590" s="20"/>
      <c r="L590" s="15"/>
    </row>
    <row r="591" spans="1:12" s="16" customFormat="1" ht="14.1" customHeight="1">
      <c r="A591" s="18" t="s">
        <v>864</v>
      </c>
      <c r="B591" s="19">
        <v>39</v>
      </c>
      <c r="C591" s="20"/>
      <c r="E591" s="18" t="s">
        <v>659</v>
      </c>
      <c r="F591" s="19">
        <v>25</v>
      </c>
      <c r="G591" s="20"/>
      <c r="L591" s="15"/>
    </row>
    <row r="592" spans="1:12" s="16" customFormat="1" ht="14.1" customHeight="1">
      <c r="A592" s="18" t="s">
        <v>865</v>
      </c>
      <c r="B592" s="19">
        <v>97</v>
      </c>
      <c r="C592" s="20"/>
      <c r="E592" s="21" t="s">
        <v>660</v>
      </c>
      <c r="F592" s="19">
        <v>80</v>
      </c>
      <c r="G592" s="20"/>
      <c r="L592" s="15"/>
    </row>
    <row r="593" spans="1:15" s="16" customFormat="1" ht="14.1" customHeight="1">
      <c r="A593" s="18" t="s">
        <v>866</v>
      </c>
      <c r="B593" s="19">
        <v>110</v>
      </c>
      <c r="C593" s="20"/>
      <c r="E593" s="21" t="s">
        <v>574</v>
      </c>
      <c r="F593" s="19">
        <v>40</v>
      </c>
      <c r="G593" s="20"/>
      <c r="L593" s="15"/>
    </row>
    <row r="594" spans="1:15" s="16" customFormat="1" ht="14.1" customHeight="1">
      <c r="A594" s="18" t="s">
        <v>867</v>
      </c>
      <c r="B594" s="19">
        <v>134</v>
      </c>
      <c r="C594" s="20"/>
      <c r="E594" s="18" t="s">
        <v>576</v>
      </c>
      <c r="F594" s="19">
        <v>35</v>
      </c>
      <c r="G594" s="20"/>
    </row>
    <row r="595" spans="1:15" s="16" customFormat="1" ht="14.1" customHeight="1">
      <c r="A595" s="18" t="s">
        <v>868</v>
      </c>
      <c r="B595" s="19">
        <v>95</v>
      </c>
      <c r="C595" s="20"/>
      <c r="E595" s="18" t="s">
        <v>578</v>
      </c>
      <c r="F595" s="19">
        <v>35</v>
      </c>
      <c r="G595" s="20"/>
    </row>
    <row r="596" spans="1:15" s="16" customFormat="1" ht="14.1" customHeight="1">
      <c r="A596" s="24" t="s">
        <v>869</v>
      </c>
      <c r="B596" s="19">
        <v>105</v>
      </c>
      <c r="C596" s="20"/>
      <c r="E596" s="18" t="s">
        <v>582</v>
      </c>
      <c r="F596" s="19">
        <v>43</v>
      </c>
      <c r="G596" s="20"/>
    </row>
    <row r="597" spans="1:15" s="16" customFormat="1" ht="14.1" customHeight="1">
      <c r="A597" s="24" t="s">
        <v>870</v>
      </c>
      <c r="B597" s="19">
        <v>70</v>
      </c>
      <c r="C597" s="20"/>
      <c r="E597" s="18" t="s">
        <v>586</v>
      </c>
      <c r="F597" s="19">
        <v>0</v>
      </c>
      <c r="G597" s="20"/>
    </row>
    <row r="598" spans="1:15" s="16" customFormat="1" ht="14.1" customHeight="1">
      <c r="A598" s="18" t="s">
        <v>871</v>
      </c>
      <c r="B598" s="19">
        <v>17</v>
      </c>
      <c r="C598" s="20"/>
      <c r="E598" s="18" t="s">
        <v>875</v>
      </c>
      <c r="F598" s="19">
        <v>0</v>
      </c>
      <c r="G598" s="20"/>
    </row>
    <row r="599" spans="1:15" s="16" customFormat="1" ht="14.1" customHeight="1">
      <c r="A599" s="18" t="s">
        <v>872</v>
      </c>
      <c r="B599" s="19">
        <v>55</v>
      </c>
      <c r="C599" s="20"/>
      <c r="E599" s="18" t="s">
        <v>592</v>
      </c>
      <c r="F599" s="19">
        <v>0</v>
      </c>
      <c r="G599" s="20"/>
    </row>
    <row r="600" spans="1:15" s="16" customFormat="1" ht="14.1" customHeight="1">
      <c r="A600" s="18" t="s">
        <v>873</v>
      </c>
      <c r="B600" s="19">
        <v>105</v>
      </c>
      <c r="C600" s="20"/>
      <c r="E600" s="18" t="s">
        <v>878</v>
      </c>
      <c r="F600" s="19">
        <v>0</v>
      </c>
      <c r="G600" s="20"/>
      <c r="M600" s="15"/>
      <c r="N600" s="15"/>
      <c r="O600" s="15"/>
    </row>
    <row r="601" spans="1:15" s="16" customFormat="1" ht="14.1" customHeight="1">
      <c r="A601" s="24" t="s">
        <v>874</v>
      </c>
      <c r="B601" s="19">
        <v>40</v>
      </c>
      <c r="C601" s="20"/>
      <c r="E601" s="18" t="s">
        <v>594</v>
      </c>
      <c r="F601" s="19">
        <v>0</v>
      </c>
      <c r="G601" s="20"/>
      <c r="M601" s="15"/>
      <c r="N601" s="15"/>
      <c r="O601" s="15"/>
    </row>
    <row r="602" spans="1:15" s="16" customFormat="1" ht="14.1" customHeight="1">
      <c r="A602" s="24" t="s">
        <v>876</v>
      </c>
      <c r="B602" s="19">
        <v>115</v>
      </c>
      <c r="C602" s="20"/>
      <c r="E602" s="18" t="s">
        <v>600</v>
      </c>
      <c r="F602" s="19">
        <v>0</v>
      </c>
      <c r="G602" s="20"/>
      <c r="M602" s="15"/>
      <c r="N602" s="15"/>
      <c r="O602" s="15"/>
    </row>
    <row r="603" spans="1:15" s="16" customFormat="1" ht="14.1" customHeight="1">
      <c r="A603" s="24" t="s">
        <v>877</v>
      </c>
      <c r="B603" s="19">
        <v>18</v>
      </c>
      <c r="C603" s="20"/>
      <c r="E603" s="18" t="s">
        <v>882</v>
      </c>
      <c r="F603" s="19">
        <v>0</v>
      </c>
      <c r="G603" s="20"/>
      <c r="M603" s="15"/>
      <c r="N603" s="15"/>
      <c r="O603" s="15"/>
    </row>
    <row r="604" spans="1:15" s="17" customFormat="1" ht="14.1" customHeight="1">
      <c r="A604" s="24" t="s">
        <v>879</v>
      </c>
      <c r="B604" s="19">
        <v>50</v>
      </c>
      <c r="C604" s="20"/>
      <c r="D604" s="16"/>
      <c r="E604" s="21" t="s">
        <v>604</v>
      </c>
      <c r="F604" s="19">
        <v>150</v>
      </c>
      <c r="G604" s="20"/>
      <c r="L604" s="16"/>
      <c r="M604" s="15"/>
      <c r="N604" s="15"/>
      <c r="O604" s="15"/>
    </row>
    <row r="605" spans="1:15" s="17" customFormat="1" ht="14.1" customHeight="1">
      <c r="A605" s="24" t="s">
        <v>880</v>
      </c>
      <c r="B605" s="19">
        <v>50</v>
      </c>
      <c r="C605" s="20"/>
      <c r="D605" s="16"/>
      <c r="E605" s="18" t="s">
        <v>606</v>
      </c>
      <c r="F605" s="19">
        <v>155</v>
      </c>
      <c r="G605" s="20"/>
      <c r="L605" s="16"/>
      <c r="M605" s="15"/>
      <c r="N605" s="15"/>
      <c r="O605" s="15"/>
    </row>
    <row r="606" spans="1:15" s="17" customFormat="1" ht="14.1" customHeight="1">
      <c r="A606" s="24" t="s">
        <v>881</v>
      </c>
      <c r="B606" s="19">
        <v>60</v>
      </c>
      <c r="C606" s="20"/>
      <c r="D606" s="16"/>
      <c r="E606" s="18" t="s">
        <v>608</v>
      </c>
      <c r="F606" s="19">
        <v>80</v>
      </c>
      <c r="G606" s="20"/>
      <c r="L606" s="16"/>
      <c r="M606" s="15"/>
      <c r="N606" s="15"/>
      <c r="O606" s="15"/>
    </row>
    <row r="607" spans="1:15" s="17" customFormat="1" ht="14.1" customHeight="1">
      <c r="A607" s="24" t="s">
        <v>883</v>
      </c>
      <c r="B607" s="19">
        <v>55</v>
      </c>
      <c r="C607" s="20"/>
      <c r="D607" s="38"/>
      <c r="E607" s="18" t="s">
        <v>610</v>
      </c>
      <c r="F607" s="19">
        <v>125</v>
      </c>
      <c r="G607" s="20"/>
      <c r="L607" s="16"/>
      <c r="M607" s="15"/>
      <c r="N607" s="15"/>
      <c r="O607" s="15"/>
    </row>
    <row r="608" spans="1:15" s="17" customFormat="1" ht="14.1" customHeight="1">
      <c r="A608" s="24" t="s">
        <v>884</v>
      </c>
      <c r="B608" s="19">
        <v>45</v>
      </c>
      <c r="C608" s="20"/>
      <c r="D608" s="16"/>
      <c r="E608" s="21" t="s">
        <v>620</v>
      </c>
      <c r="F608" s="19">
        <v>55</v>
      </c>
      <c r="G608" s="20"/>
      <c r="M608" s="15"/>
      <c r="N608" s="15"/>
      <c r="O608" s="15"/>
    </row>
    <row r="609" spans="1:15" s="17" customFormat="1" ht="14.1" customHeight="1">
      <c r="A609" s="24" t="s">
        <v>885</v>
      </c>
      <c r="B609" s="19">
        <v>48</v>
      </c>
      <c r="C609" s="20"/>
      <c r="D609" s="16"/>
      <c r="E609" s="21" t="s">
        <v>690</v>
      </c>
      <c r="F609" s="19">
        <v>60</v>
      </c>
      <c r="G609" s="20"/>
      <c r="M609" s="15"/>
      <c r="N609" s="15"/>
      <c r="O609" s="15"/>
    </row>
    <row r="610" spans="1:15" s="17" customFormat="1" ht="14.1" customHeight="1">
      <c r="A610" s="24" t="s">
        <v>886</v>
      </c>
      <c r="B610" s="19">
        <v>55</v>
      </c>
      <c r="C610" s="20"/>
      <c r="D610" s="16"/>
      <c r="E610" s="18" t="s">
        <v>626</v>
      </c>
      <c r="F610" s="19">
        <v>35</v>
      </c>
      <c r="G610" s="20"/>
      <c r="M610" s="15"/>
      <c r="N610" s="15"/>
      <c r="O610" s="15"/>
    </row>
    <row r="611" spans="1:15" s="17" customFormat="1" ht="14.1" customHeight="1">
      <c r="A611" s="24" t="s">
        <v>887</v>
      </c>
      <c r="B611" s="19">
        <v>0</v>
      </c>
      <c r="C611" s="20"/>
      <c r="D611" s="16"/>
      <c r="E611" s="18" t="s">
        <v>628</v>
      </c>
      <c r="F611" s="19">
        <v>120</v>
      </c>
      <c r="G611" s="20"/>
      <c r="M611" s="15"/>
      <c r="N611" s="15"/>
      <c r="O611" s="15"/>
    </row>
    <row r="612" spans="1:15" s="17" customFormat="1" ht="14.1" customHeight="1">
      <c r="A612" s="24" t="s">
        <v>888</v>
      </c>
      <c r="B612" s="19">
        <v>10</v>
      </c>
      <c r="C612" s="20"/>
      <c r="D612" s="16"/>
      <c r="E612" s="18" t="s">
        <v>633</v>
      </c>
      <c r="F612" s="19">
        <v>50</v>
      </c>
      <c r="G612" s="20"/>
      <c r="M612" s="15"/>
      <c r="N612" s="15"/>
      <c r="O612" s="15"/>
    </row>
    <row r="613" spans="1:15" s="17" customFormat="1" ht="14.1" customHeight="1">
      <c r="A613" s="24" t="s">
        <v>889</v>
      </c>
      <c r="B613" s="19">
        <v>30</v>
      </c>
      <c r="C613" s="20"/>
      <c r="D613" s="16"/>
      <c r="E613" s="18" t="s">
        <v>644</v>
      </c>
      <c r="F613" s="19">
        <v>35</v>
      </c>
      <c r="G613" s="20"/>
      <c r="M613" s="15"/>
      <c r="N613" s="15"/>
      <c r="O613" s="15"/>
    </row>
    <row r="614" spans="1:15" s="17" customFormat="1" ht="14.1" customHeight="1">
      <c r="A614" s="24" t="s">
        <v>890</v>
      </c>
      <c r="B614" s="19">
        <v>5</v>
      </c>
      <c r="C614" s="20"/>
      <c r="D614" s="16"/>
      <c r="E614" s="18" t="s">
        <v>650</v>
      </c>
      <c r="F614" s="19">
        <v>90</v>
      </c>
      <c r="G614" s="20"/>
      <c r="M614" s="15"/>
      <c r="N614" s="15"/>
      <c r="O614" s="15"/>
    </row>
    <row r="615" spans="1:15" s="17" customFormat="1" ht="14.1" customHeight="1">
      <c r="A615" s="24" t="s">
        <v>891</v>
      </c>
      <c r="B615" s="19">
        <v>5</v>
      </c>
      <c r="C615" s="20"/>
      <c r="D615" s="16"/>
      <c r="E615" s="18" t="s">
        <v>656</v>
      </c>
      <c r="F615" s="19">
        <v>0</v>
      </c>
      <c r="G615" s="20"/>
      <c r="M615" s="15"/>
      <c r="N615" s="15"/>
      <c r="O615" s="15"/>
    </row>
    <row r="616" spans="1:15" s="17" customFormat="1" ht="14.1" customHeight="1">
      <c r="A616" s="24" t="s">
        <v>892</v>
      </c>
      <c r="B616" s="19">
        <v>250</v>
      </c>
      <c r="C616" s="20"/>
      <c r="D616" s="16"/>
      <c r="E616" s="60" t="s">
        <v>894</v>
      </c>
      <c r="F616" s="61"/>
      <c r="G616" s="22">
        <f>SUM(G569:G615)</f>
        <v>0</v>
      </c>
      <c r="M616" s="15"/>
      <c r="N616" s="15"/>
      <c r="O616" s="15"/>
    </row>
    <row r="617" spans="1:15" s="15" customFormat="1" ht="14.1" customHeight="1">
      <c r="A617" s="60" t="s">
        <v>893</v>
      </c>
      <c r="B617" s="61"/>
      <c r="C617" s="22">
        <f>SUM(G470:G512,C517:C565,G517:G565,C570:C616)</f>
        <v>0</v>
      </c>
      <c r="D617" s="16"/>
      <c r="E617" s="62" t="s">
        <v>78</v>
      </c>
      <c r="F617" s="63"/>
      <c r="G617" s="23">
        <f>(G616/110)</f>
        <v>0</v>
      </c>
    </row>
    <row r="618" spans="1:15" s="15" customFormat="1" ht="14.1" customHeight="1">
      <c r="A618" s="62" t="s">
        <v>78</v>
      </c>
      <c r="B618" s="63"/>
      <c r="C618" s="23">
        <f>(C617/100)</f>
        <v>0</v>
      </c>
      <c r="D618" s="16"/>
    </row>
    <row r="619" spans="1:15" s="15" customFormat="1" ht="14.1" customHeight="1">
      <c r="A619" s="65" t="s">
        <v>672</v>
      </c>
      <c r="B619" s="66"/>
      <c r="C619" s="66"/>
      <c r="D619" s="66"/>
      <c r="E619" s="66"/>
      <c r="F619" s="66"/>
      <c r="G619" s="67"/>
    </row>
    <row r="620" spans="1:15" s="15" customFormat="1" ht="14.1" customHeight="1">
      <c r="A620" s="64" t="s">
        <v>895</v>
      </c>
      <c r="B620" s="64"/>
      <c r="C620" s="64"/>
      <c r="D620" s="16"/>
      <c r="E620" s="64" t="s">
        <v>1002</v>
      </c>
      <c r="F620" s="64"/>
      <c r="G620" s="64"/>
    </row>
    <row r="621" spans="1:15" s="15" customFormat="1" ht="14.1" customHeight="1">
      <c r="A621" s="15" t="s">
        <v>15</v>
      </c>
      <c r="B621" s="17" t="s">
        <v>16</v>
      </c>
      <c r="C621" s="17" t="s">
        <v>17</v>
      </c>
      <c r="D621" s="16"/>
      <c r="E621" s="68" t="s">
        <v>1001</v>
      </c>
      <c r="F621" s="68"/>
      <c r="G621" s="68"/>
    </row>
    <row r="622" spans="1:15" s="15" customFormat="1" ht="14.1" customHeight="1">
      <c r="A622" s="24" t="s">
        <v>896</v>
      </c>
      <c r="B622" s="19">
        <v>0</v>
      </c>
      <c r="C622" s="20"/>
      <c r="D622" s="16"/>
      <c r="E622" s="15" t="s">
        <v>15</v>
      </c>
      <c r="F622" s="17" t="s">
        <v>16</v>
      </c>
      <c r="G622" s="17" t="s">
        <v>17</v>
      </c>
    </row>
    <row r="623" spans="1:15" s="15" customFormat="1" ht="14.1" customHeight="1">
      <c r="A623" s="24" t="s">
        <v>897</v>
      </c>
      <c r="B623" s="19">
        <v>150</v>
      </c>
      <c r="C623" s="20"/>
      <c r="D623" s="16"/>
      <c r="E623" s="39" t="s">
        <v>724</v>
      </c>
      <c r="F623" s="19">
        <v>3</v>
      </c>
      <c r="G623" s="20"/>
    </row>
    <row r="624" spans="1:15" s="15" customFormat="1" ht="14.1" customHeight="1">
      <c r="A624" s="24" t="s">
        <v>898</v>
      </c>
      <c r="B624" s="19">
        <v>75</v>
      </c>
      <c r="C624" s="20"/>
      <c r="D624" s="16"/>
      <c r="E624" s="39" t="s">
        <v>900</v>
      </c>
      <c r="F624" s="19">
        <v>30</v>
      </c>
      <c r="G624" s="20"/>
    </row>
    <row r="625" spans="1:15" s="15" customFormat="1" ht="14.1" customHeight="1">
      <c r="A625" s="24" t="s">
        <v>899</v>
      </c>
      <c r="B625" s="19">
        <v>75</v>
      </c>
      <c r="C625" s="20"/>
      <c r="D625" s="16"/>
      <c r="E625" s="39" t="s">
        <v>725</v>
      </c>
      <c r="F625" s="19">
        <v>30</v>
      </c>
      <c r="G625" s="20"/>
    </row>
    <row r="626" spans="1:15" s="15" customFormat="1" ht="14.1" customHeight="1">
      <c r="A626" s="24" t="s">
        <v>901</v>
      </c>
      <c r="B626" s="19">
        <v>70</v>
      </c>
      <c r="C626" s="20"/>
      <c r="D626" s="16"/>
      <c r="E626" s="39" t="s">
        <v>727</v>
      </c>
      <c r="F626" s="19">
        <v>0</v>
      </c>
      <c r="G626" s="20"/>
    </row>
    <row r="627" spans="1:15" s="15" customFormat="1" ht="14.1" customHeight="1">
      <c r="A627" s="24" t="s">
        <v>902</v>
      </c>
      <c r="B627" s="19">
        <v>50</v>
      </c>
      <c r="C627" s="20"/>
      <c r="D627" s="16"/>
      <c r="E627" s="39" t="s">
        <v>728</v>
      </c>
      <c r="F627" s="19">
        <v>0</v>
      </c>
      <c r="G627" s="20"/>
    </row>
    <row r="628" spans="1:15" s="15" customFormat="1" ht="14.1" customHeight="1">
      <c r="A628" s="24" t="s">
        <v>903</v>
      </c>
      <c r="B628" s="19">
        <v>10</v>
      </c>
      <c r="C628" s="20"/>
      <c r="D628" s="16"/>
      <c r="E628" s="39" t="s">
        <v>905</v>
      </c>
      <c r="F628" s="19">
        <v>50</v>
      </c>
      <c r="G628" s="20"/>
    </row>
    <row r="629" spans="1:15" s="15" customFormat="1" ht="14.1" customHeight="1">
      <c r="A629" s="24" t="s">
        <v>904</v>
      </c>
      <c r="B629" s="19">
        <v>50</v>
      </c>
      <c r="C629" s="20"/>
      <c r="D629" s="16"/>
      <c r="E629" s="39" t="s">
        <v>736</v>
      </c>
      <c r="F629" s="19">
        <v>30</v>
      </c>
      <c r="G629" s="20"/>
      <c r="M629" s="16"/>
      <c r="N629" s="16"/>
      <c r="O629" s="16"/>
    </row>
    <row r="630" spans="1:15" s="15" customFormat="1" ht="14.1" customHeight="1">
      <c r="A630" s="24" t="s">
        <v>906</v>
      </c>
      <c r="B630" s="19">
        <v>40</v>
      </c>
      <c r="C630" s="20"/>
      <c r="D630" s="16"/>
      <c r="E630" s="39" t="s">
        <v>738</v>
      </c>
      <c r="F630" s="19">
        <v>0</v>
      </c>
      <c r="G630" s="20"/>
      <c r="M630" s="16"/>
      <c r="N630" s="16"/>
      <c r="O630" s="16"/>
    </row>
    <row r="631" spans="1:15" s="15" customFormat="1" ht="14.1" customHeight="1">
      <c r="A631" s="24" t="s">
        <v>907</v>
      </c>
      <c r="B631" s="19">
        <v>120</v>
      </c>
      <c r="C631" s="20"/>
      <c r="D631" s="16"/>
      <c r="E631" s="39" t="s">
        <v>740</v>
      </c>
      <c r="F631" s="19">
        <v>30</v>
      </c>
      <c r="G631" s="20"/>
      <c r="M631" s="16"/>
      <c r="N631" s="16"/>
      <c r="O631" s="16"/>
    </row>
    <row r="632" spans="1:15" s="15" customFormat="1" ht="14.1" customHeight="1">
      <c r="A632" s="24" t="s">
        <v>908</v>
      </c>
      <c r="B632" s="19">
        <v>107</v>
      </c>
      <c r="C632" s="20"/>
      <c r="D632" s="16"/>
      <c r="E632" s="39" t="s">
        <v>744</v>
      </c>
      <c r="F632" s="19">
        <v>30</v>
      </c>
      <c r="G632" s="20"/>
      <c r="M632" s="16"/>
      <c r="N632" s="16"/>
      <c r="O632" s="16"/>
    </row>
    <row r="633" spans="1:15" s="15" customFormat="1" ht="14.1" customHeight="1">
      <c r="A633" s="24" t="s">
        <v>909</v>
      </c>
      <c r="B633" s="19">
        <v>70</v>
      </c>
      <c r="C633" s="20"/>
      <c r="D633" s="16"/>
      <c r="E633" s="39" t="s">
        <v>746</v>
      </c>
      <c r="F633" s="19">
        <v>30</v>
      </c>
      <c r="G633" s="20"/>
      <c r="M633" s="16"/>
      <c r="N633" s="16"/>
      <c r="O633" s="16"/>
    </row>
    <row r="634" spans="1:15" s="15" customFormat="1" ht="14.1" customHeight="1">
      <c r="A634" s="24" t="s">
        <v>910</v>
      </c>
      <c r="B634" s="19">
        <v>30</v>
      </c>
      <c r="C634" s="20"/>
      <c r="D634" s="16"/>
      <c r="E634" s="39" t="s">
        <v>748</v>
      </c>
      <c r="F634" s="19">
        <v>30</v>
      </c>
      <c r="G634" s="20"/>
      <c r="M634" s="16"/>
      <c r="N634" s="16"/>
      <c r="O634" s="16"/>
    </row>
    <row r="635" spans="1:15" s="15" customFormat="1" ht="14.1" customHeight="1">
      <c r="A635" s="24" t="s">
        <v>911</v>
      </c>
      <c r="B635" s="19">
        <v>0</v>
      </c>
      <c r="C635" s="20"/>
      <c r="D635" s="16"/>
      <c r="E635" s="39" t="s">
        <v>755</v>
      </c>
      <c r="F635" s="19">
        <v>30</v>
      </c>
      <c r="G635" s="20"/>
      <c r="M635" s="17"/>
      <c r="N635" s="17"/>
      <c r="O635" s="17"/>
    </row>
    <row r="636" spans="1:15" s="15" customFormat="1" ht="14.1" customHeight="1">
      <c r="A636" s="60" t="s">
        <v>912</v>
      </c>
      <c r="B636" s="61"/>
      <c r="C636" s="22">
        <f>SUM(C622:C635)</f>
        <v>0</v>
      </c>
      <c r="D636" s="16"/>
      <c r="E636" s="39" t="s">
        <v>757</v>
      </c>
      <c r="F636" s="19">
        <v>30</v>
      </c>
      <c r="G636" s="20"/>
      <c r="M636" s="17"/>
      <c r="N636" s="17"/>
      <c r="O636" s="17"/>
    </row>
    <row r="637" spans="1:15" s="15" customFormat="1" ht="14.1" customHeight="1">
      <c r="A637" s="62" t="s">
        <v>78</v>
      </c>
      <c r="B637" s="63"/>
      <c r="C637" s="23">
        <f>(C636/70)</f>
        <v>0</v>
      </c>
      <c r="D637" s="16"/>
      <c r="E637" s="39" t="s">
        <v>759</v>
      </c>
      <c r="F637" s="19">
        <v>30</v>
      </c>
      <c r="G637" s="20"/>
      <c r="M637" s="17"/>
      <c r="N637" s="17"/>
      <c r="O637" s="17"/>
    </row>
    <row r="638" spans="1:15" s="15" customFormat="1" ht="14.1" customHeight="1">
      <c r="A638" s="64" t="s">
        <v>1002</v>
      </c>
      <c r="B638" s="64"/>
      <c r="C638" s="64"/>
      <c r="D638" s="16"/>
      <c r="E638" s="39" t="s">
        <v>761</v>
      </c>
      <c r="F638" s="19">
        <v>30</v>
      </c>
      <c r="G638" s="20"/>
      <c r="M638" s="17"/>
      <c r="N638" s="17"/>
      <c r="O638" s="17"/>
    </row>
    <row r="639" spans="1:15" s="15" customFormat="1" ht="14.1" customHeight="1">
      <c r="A639" s="68" t="s">
        <v>1001</v>
      </c>
      <c r="B639" s="68"/>
      <c r="C639" s="68"/>
      <c r="D639" s="16"/>
      <c r="E639" s="39" t="s">
        <v>763</v>
      </c>
      <c r="F639" s="19">
        <v>30</v>
      </c>
      <c r="G639" s="20"/>
      <c r="M639" s="17"/>
      <c r="N639" s="17"/>
      <c r="O639" s="17"/>
    </row>
    <row r="640" spans="1:15" s="15" customFormat="1" ht="14.1" customHeight="1">
      <c r="A640" s="15" t="s">
        <v>15</v>
      </c>
      <c r="B640" s="17" t="s">
        <v>16</v>
      </c>
      <c r="C640" s="17" t="s">
        <v>17</v>
      </c>
      <c r="D640" s="16"/>
      <c r="E640" s="39" t="s">
        <v>913</v>
      </c>
      <c r="F640" s="19">
        <v>0</v>
      </c>
      <c r="G640" s="20"/>
      <c r="M640" s="17"/>
      <c r="N640" s="17"/>
      <c r="O640" s="17"/>
    </row>
    <row r="641" spans="1:15" s="15" customFormat="1" ht="14.1" customHeight="1">
      <c r="A641" s="39" t="s">
        <v>676</v>
      </c>
      <c r="B641" s="19">
        <v>30</v>
      </c>
      <c r="C641" s="20"/>
      <c r="D641" s="16"/>
      <c r="E641" s="39" t="s">
        <v>914</v>
      </c>
      <c r="F641" s="19">
        <v>0</v>
      </c>
      <c r="G641" s="20"/>
      <c r="M641" s="17"/>
      <c r="N641" s="17"/>
      <c r="O641" s="17"/>
    </row>
    <row r="642" spans="1:15" s="15" customFormat="1" ht="14.1" customHeight="1">
      <c r="A642" s="39" t="s">
        <v>677</v>
      </c>
      <c r="B642" s="19">
        <v>33</v>
      </c>
      <c r="C642" s="20"/>
      <c r="D642" s="16"/>
      <c r="E642" s="39" t="s">
        <v>771</v>
      </c>
      <c r="F642" s="19">
        <v>30</v>
      </c>
      <c r="G642" s="20"/>
      <c r="J642" s="16"/>
      <c r="K642" s="16"/>
    </row>
    <row r="643" spans="1:15" s="15" customFormat="1" ht="14.1" customHeight="1">
      <c r="A643" s="39" t="s">
        <v>682</v>
      </c>
      <c r="B643" s="19">
        <v>0</v>
      </c>
      <c r="C643" s="20"/>
      <c r="D643" s="16"/>
      <c r="E643" s="39" t="s">
        <v>773</v>
      </c>
      <c r="F643" s="19">
        <v>30</v>
      </c>
      <c r="G643" s="20"/>
      <c r="J643" s="16"/>
      <c r="K643" s="16"/>
    </row>
    <row r="644" spans="1:15" s="15" customFormat="1" ht="14.1" customHeight="1">
      <c r="A644" s="39" t="s">
        <v>685</v>
      </c>
      <c r="B644" s="19">
        <v>50</v>
      </c>
      <c r="C644" s="20"/>
      <c r="D644" s="16"/>
      <c r="E644" s="39" t="s">
        <v>775</v>
      </c>
      <c r="F644" s="19">
        <v>30</v>
      </c>
      <c r="G644" s="20"/>
      <c r="J644" s="16"/>
      <c r="K644" s="16"/>
    </row>
    <row r="645" spans="1:15" s="15" customFormat="1" ht="14.1" customHeight="1">
      <c r="A645" s="39" t="s">
        <v>686</v>
      </c>
      <c r="B645" s="19">
        <v>30</v>
      </c>
      <c r="C645" s="20"/>
      <c r="D645" s="16"/>
      <c r="E645" s="39" t="s">
        <v>916</v>
      </c>
      <c r="F645" s="19">
        <v>0</v>
      </c>
      <c r="G645" s="20"/>
      <c r="J645" s="16"/>
      <c r="K645" s="16"/>
    </row>
    <row r="646" spans="1:15" s="15" customFormat="1" ht="14.1" customHeight="1">
      <c r="A646" s="39" t="s">
        <v>915</v>
      </c>
      <c r="B646" s="19">
        <v>0</v>
      </c>
      <c r="C646" s="20"/>
      <c r="D646" s="16"/>
      <c r="E646" s="39" t="s">
        <v>779</v>
      </c>
      <c r="F646" s="19">
        <v>0</v>
      </c>
      <c r="G646" s="20"/>
      <c r="J646" s="16"/>
      <c r="K646" s="16"/>
    </row>
    <row r="647" spans="1:15" s="15" customFormat="1" ht="14.1" customHeight="1">
      <c r="A647" s="39" t="s">
        <v>687</v>
      </c>
      <c r="B647" s="19">
        <v>0</v>
      </c>
      <c r="C647" s="20"/>
      <c r="D647" s="16"/>
      <c r="E647" s="39" t="s">
        <v>783</v>
      </c>
      <c r="F647" s="19">
        <v>30</v>
      </c>
      <c r="G647" s="20"/>
      <c r="J647" s="16"/>
      <c r="K647" s="16"/>
    </row>
    <row r="648" spans="1:15" s="15" customFormat="1" ht="14.1" customHeight="1">
      <c r="A648" s="39" t="s">
        <v>688</v>
      </c>
      <c r="B648" s="19">
        <v>30</v>
      </c>
      <c r="C648" s="20"/>
      <c r="D648" s="16"/>
      <c r="E648" s="39" t="s">
        <v>785</v>
      </c>
      <c r="F648" s="19">
        <v>30</v>
      </c>
      <c r="G648" s="20"/>
      <c r="J648" s="16"/>
      <c r="K648" s="16"/>
    </row>
    <row r="649" spans="1:15" s="15" customFormat="1" ht="14.1" customHeight="1">
      <c r="A649" s="39" t="s">
        <v>689</v>
      </c>
      <c r="B649" s="19">
        <v>30</v>
      </c>
      <c r="C649" s="20"/>
      <c r="D649" s="16"/>
      <c r="E649" s="39" t="s">
        <v>787</v>
      </c>
      <c r="F649" s="19">
        <v>30</v>
      </c>
      <c r="G649" s="20"/>
      <c r="J649" s="16"/>
      <c r="K649" s="16"/>
    </row>
    <row r="650" spans="1:15" s="15" customFormat="1" ht="14.1" customHeight="1">
      <c r="A650" s="39" t="s">
        <v>691</v>
      </c>
      <c r="B650" s="19">
        <v>30</v>
      </c>
      <c r="C650" s="20"/>
      <c r="D650" s="16"/>
      <c r="E650" s="39" t="s">
        <v>791</v>
      </c>
      <c r="F650" s="19">
        <v>30</v>
      </c>
      <c r="G650" s="20"/>
      <c r="J650" s="16"/>
      <c r="K650" s="16"/>
    </row>
    <row r="651" spans="1:15" s="15" customFormat="1" ht="14.1" customHeight="1">
      <c r="A651" s="39" t="s">
        <v>692</v>
      </c>
      <c r="B651" s="19">
        <v>30</v>
      </c>
      <c r="C651" s="20"/>
      <c r="D651" s="16"/>
      <c r="E651" s="39" t="s">
        <v>795</v>
      </c>
      <c r="F651" s="19">
        <v>38</v>
      </c>
      <c r="G651" s="20"/>
      <c r="J651" s="17"/>
      <c r="K651" s="17"/>
    </row>
    <row r="652" spans="1:15" s="15" customFormat="1" ht="14.1" customHeight="1">
      <c r="A652" s="39" t="s">
        <v>693</v>
      </c>
      <c r="B652" s="19">
        <v>30</v>
      </c>
      <c r="C652" s="20"/>
      <c r="D652" s="16"/>
      <c r="E652" s="39" t="s">
        <v>797</v>
      </c>
      <c r="F652" s="19">
        <v>32</v>
      </c>
      <c r="G652" s="20"/>
      <c r="J652" s="17"/>
      <c r="K652" s="17"/>
    </row>
    <row r="653" spans="1:15" s="15" customFormat="1" ht="14.1" customHeight="1">
      <c r="A653" s="39" t="s">
        <v>695</v>
      </c>
      <c r="B653" s="19">
        <v>30</v>
      </c>
      <c r="C653" s="20"/>
      <c r="D653" s="16"/>
      <c r="E653" s="39" t="s">
        <v>799</v>
      </c>
      <c r="F653" s="19">
        <v>30</v>
      </c>
      <c r="G653" s="20"/>
      <c r="J653" s="17"/>
      <c r="K653" s="17"/>
    </row>
    <row r="654" spans="1:15" s="15" customFormat="1" ht="14.1" customHeight="1">
      <c r="A654" s="39" t="s">
        <v>697</v>
      </c>
      <c r="B654" s="19">
        <v>30</v>
      </c>
      <c r="C654" s="20"/>
      <c r="D654" s="16"/>
      <c r="E654" s="39" t="s">
        <v>801</v>
      </c>
      <c r="F654" s="19">
        <v>30</v>
      </c>
      <c r="G654" s="20"/>
      <c r="J654" s="17"/>
      <c r="K654" s="17"/>
    </row>
    <row r="655" spans="1:15" s="15" customFormat="1" ht="14.1" customHeight="1">
      <c r="A655" s="39" t="s">
        <v>699</v>
      </c>
      <c r="B655" s="19">
        <v>2</v>
      </c>
      <c r="C655" s="20"/>
      <c r="D655" s="16"/>
      <c r="E655" s="39" t="s">
        <v>803</v>
      </c>
      <c r="F655" s="19">
        <v>30</v>
      </c>
      <c r="G655" s="20"/>
      <c r="J655" s="17"/>
      <c r="K655" s="17"/>
    </row>
    <row r="656" spans="1:15" s="15" customFormat="1" ht="14.1" customHeight="1">
      <c r="A656" s="39" t="s">
        <v>700</v>
      </c>
      <c r="B656" s="19">
        <v>0</v>
      </c>
      <c r="C656" s="20"/>
      <c r="D656" s="16"/>
      <c r="E656" s="39" t="s">
        <v>917</v>
      </c>
      <c r="F656" s="19">
        <v>30</v>
      </c>
      <c r="G656" s="20"/>
      <c r="J656" s="17"/>
      <c r="K656" s="17"/>
    </row>
    <row r="657" spans="1:11" s="15" customFormat="1" ht="14.1" customHeight="1">
      <c r="A657" s="39" t="s">
        <v>703</v>
      </c>
      <c r="B657" s="19">
        <v>30</v>
      </c>
      <c r="C657" s="20"/>
      <c r="D657" s="16"/>
      <c r="E657" s="39" t="s">
        <v>811</v>
      </c>
      <c r="F657" s="19">
        <v>0</v>
      </c>
      <c r="G657" s="20"/>
      <c r="J657" s="17"/>
      <c r="K657" s="17"/>
    </row>
    <row r="658" spans="1:11" s="15" customFormat="1" ht="14.1" customHeight="1">
      <c r="A658" s="39" t="s">
        <v>705</v>
      </c>
      <c r="B658" s="19">
        <v>30</v>
      </c>
      <c r="C658" s="20"/>
      <c r="D658" s="16"/>
      <c r="E658" s="39" t="s">
        <v>919</v>
      </c>
      <c r="F658" s="19">
        <v>0</v>
      </c>
      <c r="G658" s="20"/>
      <c r="J658" s="17"/>
      <c r="K658" s="17"/>
    </row>
    <row r="659" spans="1:11" s="15" customFormat="1" ht="14.1" customHeight="1">
      <c r="A659" s="39" t="s">
        <v>707</v>
      </c>
      <c r="B659" s="19">
        <v>0</v>
      </c>
      <c r="C659" s="20"/>
      <c r="D659" s="16"/>
      <c r="E659" s="39" t="s">
        <v>825</v>
      </c>
      <c r="F659" s="19">
        <v>0</v>
      </c>
      <c r="G659" s="20"/>
      <c r="J659" s="17"/>
      <c r="K659" s="17"/>
    </row>
    <row r="660" spans="1:11" s="15" customFormat="1" ht="14.1" customHeight="1">
      <c r="A660" s="39" t="s">
        <v>709</v>
      </c>
      <c r="B660" s="19">
        <v>30</v>
      </c>
      <c r="C660" s="20"/>
      <c r="D660" s="16"/>
      <c r="E660" s="39" t="s">
        <v>920</v>
      </c>
      <c r="F660" s="19">
        <v>0</v>
      </c>
      <c r="G660" s="20"/>
      <c r="J660" s="17"/>
      <c r="K660" s="17"/>
    </row>
    <row r="661" spans="1:11" s="15" customFormat="1" ht="14.1" customHeight="1">
      <c r="A661" s="39" t="s">
        <v>918</v>
      </c>
      <c r="B661" s="19">
        <v>0</v>
      </c>
      <c r="C661" s="20"/>
      <c r="D661" s="16"/>
      <c r="E661" s="39" t="s">
        <v>996</v>
      </c>
      <c r="F661" s="19">
        <v>0</v>
      </c>
      <c r="G661" s="20"/>
      <c r="J661" s="17"/>
      <c r="K661" s="17"/>
    </row>
    <row r="662" spans="1:11" s="15" customFormat="1" ht="14.1" customHeight="1">
      <c r="A662" s="39" t="s">
        <v>712</v>
      </c>
      <c r="B662" s="19">
        <v>0</v>
      </c>
      <c r="C662" s="20"/>
      <c r="D662" s="16"/>
      <c r="E662" s="39" t="s">
        <v>997</v>
      </c>
      <c r="F662" s="19">
        <v>0</v>
      </c>
      <c r="G662" s="20"/>
      <c r="J662" s="17"/>
      <c r="K662" s="17"/>
    </row>
    <row r="663" spans="1:11" s="15" customFormat="1" ht="14.1" customHeight="1">
      <c r="A663" s="39" t="s">
        <v>713</v>
      </c>
      <c r="B663" s="19">
        <v>30</v>
      </c>
      <c r="C663" s="20"/>
      <c r="D663" s="16"/>
      <c r="E663" s="39" t="s">
        <v>923</v>
      </c>
      <c r="F663" s="19">
        <v>0</v>
      </c>
      <c r="G663" s="20"/>
      <c r="J663" s="17"/>
      <c r="K663" s="17"/>
    </row>
    <row r="664" spans="1:11" s="15" customFormat="1" ht="14.1" customHeight="1">
      <c r="A664" s="39" t="s">
        <v>921</v>
      </c>
      <c r="B664" s="19">
        <v>0</v>
      </c>
      <c r="C664" s="20"/>
      <c r="D664" s="16"/>
      <c r="E664" s="39" t="s">
        <v>924</v>
      </c>
      <c r="F664" s="19">
        <v>0</v>
      </c>
      <c r="G664" s="20"/>
      <c r="J664" s="17"/>
      <c r="K664" s="17"/>
    </row>
    <row r="665" spans="1:11" s="15" customFormat="1" ht="14.1" customHeight="1">
      <c r="A665" s="39" t="s">
        <v>922</v>
      </c>
      <c r="B665" s="19">
        <v>0</v>
      </c>
      <c r="C665" s="20"/>
      <c r="D665" s="16"/>
      <c r="E665" s="39" t="s">
        <v>925</v>
      </c>
      <c r="F665" s="19">
        <v>30</v>
      </c>
      <c r="G665" s="20"/>
      <c r="J665" s="17"/>
      <c r="K665" s="17"/>
    </row>
    <row r="666" spans="1:11" s="15" customFormat="1" ht="14.1" customHeight="1">
      <c r="A666" s="39" t="s">
        <v>714</v>
      </c>
      <c r="B666" s="19">
        <v>30</v>
      </c>
      <c r="C666" s="20"/>
      <c r="D666" s="16"/>
      <c r="E666" s="39" t="s">
        <v>749</v>
      </c>
      <c r="F666" s="19">
        <v>30</v>
      </c>
      <c r="G666" s="20"/>
      <c r="J666" s="17"/>
      <c r="K666" s="17"/>
    </row>
    <row r="667" spans="1:11" s="15" customFormat="1" ht="14.1" customHeight="1">
      <c r="A667" s="39" t="s">
        <v>716</v>
      </c>
      <c r="B667" s="19">
        <v>30</v>
      </c>
      <c r="C667" s="20"/>
      <c r="D667" s="16"/>
      <c r="E667" s="39" t="s">
        <v>751</v>
      </c>
      <c r="F667" s="19">
        <v>30</v>
      </c>
      <c r="G667" s="20"/>
      <c r="J667" s="17"/>
      <c r="K667" s="17"/>
    </row>
    <row r="668" spans="1:11" s="15" customFormat="1" ht="14.1" customHeight="1">
      <c r="A668" s="39" t="s">
        <v>717</v>
      </c>
      <c r="B668" s="19">
        <v>30</v>
      </c>
      <c r="C668" s="20"/>
      <c r="D668" s="16"/>
      <c r="E668" s="39" t="s">
        <v>760</v>
      </c>
      <c r="F668" s="19">
        <v>30</v>
      </c>
      <c r="G668" s="20"/>
      <c r="J668" s="17"/>
      <c r="K668" s="17"/>
    </row>
    <row r="669" spans="1:11" s="15" customFormat="1" ht="14.1" customHeight="1">
      <c r="A669" s="39" t="s">
        <v>719</v>
      </c>
      <c r="B669" s="19">
        <v>35</v>
      </c>
      <c r="C669" s="20"/>
      <c r="D669" s="16"/>
      <c r="E669" s="39" t="s">
        <v>764</v>
      </c>
      <c r="F669" s="19">
        <v>30</v>
      </c>
      <c r="G669" s="20"/>
      <c r="J669" s="17"/>
      <c r="K669" s="17"/>
    </row>
    <row r="670" spans="1:11" s="15" customFormat="1" ht="14.1" customHeight="1">
      <c r="A670" s="39" t="s">
        <v>721</v>
      </c>
      <c r="B670" s="19">
        <v>31</v>
      </c>
      <c r="C670" s="20"/>
      <c r="D670" s="16"/>
      <c r="E670" s="39" t="s">
        <v>770</v>
      </c>
      <c r="F670" s="19">
        <v>30</v>
      </c>
      <c r="G670" s="20"/>
      <c r="J670" s="17"/>
      <c r="K670" s="17"/>
    </row>
    <row r="671" spans="1:11" s="15" customFormat="1" ht="14.1" customHeight="1">
      <c r="A671" s="39" t="s">
        <v>722</v>
      </c>
      <c r="B671" s="19">
        <v>30</v>
      </c>
      <c r="C671" s="20"/>
      <c r="D671" s="16"/>
      <c r="E671" s="39" t="s">
        <v>774</v>
      </c>
      <c r="F671" s="19">
        <v>30</v>
      </c>
      <c r="G671" s="20"/>
      <c r="J671" s="17"/>
      <c r="K671" s="17"/>
    </row>
    <row r="672" spans="1:11" s="15" customFormat="1" ht="14.1" customHeight="1">
      <c r="A672" s="55" t="s">
        <v>672</v>
      </c>
      <c r="B672" s="56"/>
      <c r="C672" s="56"/>
      <c r="D672" s="56"/>
      <c r="E672" s="56"/>
      <c r="F672" s="56"/>
      <c r="G672" s="57"/>
    </row>
    <row r="673" spans="1:11" s="15" customFormat="1" ht="14.1" customHeight="1">
      <c r="A673" s="64" t="s">
        <v>1002</v>
      </c>
      <c r="B673" s="64"/>
      <c r="C673" s="64"/>
      <c r="D673" s="16"/>
      <c r="E673" s="64" t="s">
        <v>1002</v>
      </c>
      <c r="F673" s="64"/>
      <c r="G673" s="64"/>
      <c r="J673" s="17"/>
      <c r="K673" s="17"/>
    </row>
    <row r="674" spans="1:11" s="15" customFormat="1" ht="14.1" customHeight="1">
      <c r="A674" s="68" t="s">
        <v>1001</v>
      </c>
      <c r="B674" s="68"/>
      <c r="C674" s="68"/>
      <c r="D674" s="16"/>
      <c r="E674" s="68" t="s">
        <v>1001</v>
      </c>
      <c r="F674" s="68"/>
      <c r="G674" s="68"/>
      <c r="J674" s="17"/>
      <c r="K674" s="17"/>
    </row>
    <row r="675" spans="1:11" s="15" customFormat="1" ht="14.1" customHeight="1">
      <c r="A675" s="15" t="s">
        <v>15</v>
      </c>
      <c r="B675" s="17" t="s">
        <v>16</v>
      </c>
      <c r="C675" s="17" t="s">
        <v>17</v>
      </c>
      <c r="D675" s="16"/>
      <c r="E675" s="15" t="s">
        <v>15</v>
      </c>
      <c r="F675" s="17" t="s">
        <v>16</v>
      </c>
      <c r="G675" s="17" t="s">
        <v>17</v>
      </c>
      <c r="J675" s="17"/>
      <c r="K675" s="17"/>
    </row>
    <row r="676" spans="1:11" s="15" customFormat="1" ht="14.1" customHeight="1">
      <c r="A676" s="39" t="s">
        <v>776</v>
      </c>
      <c r="B676" s="19">
        <v>30</v>
      </c>
      <c r="C676" s="20"/>
      <c r="D676" s="16"/>
      <c r="E676" s="39" t="s">
        <v>928</v>
      </c>
      <c r="F676" s="19">
        <v>0</v>
      </c>
      <c r="G676" s="20"/>
      <c r="J676" s="17"/>
      <c r="K676" s="17"/>
    </row>
    <row r="677" spans="1:11" s="15" customFormat="1" ht="14.1" customHeight="1">
      <c r="A677" s="39" t="s">
        <v>778</v>
      </c>
      <c r="B677" s="19">
        <v>30</v>
      </c>
      <c r="C677" s="20"/>
      <c r="D677" s="16"/>
      <c r="E677" s="39" t="s">
        <v>869</v>
      </c>
      <c r="F677" s="19">
        <v>0</v>
      </c>
      <c r="G677" s="20"/>
      <c r="J677" s="17"/>
      <c r="K677" s="17"/>
    </row>
    <row r="678" spans="1:11" s="15" customFormat="1" ht="14.1" customHeight="1">
      <c r="A678" s="39" t="s">
        <v>926</v>
      </c>
      <c r="B678" s="19">
        <v>0</v>
      </c>
      <c r="C678" s="20"/>
      <c r="D678" s="16"/>
      <c r="E678" s="39" t="s">
        <v>871</v>
      </c>
      <c r="F678" s="19">
        <v>0</v>
      </c>
      <c r="G678" s="20"/>
      <c r="J678" s="17"/>
      <c r="K678" s="17"/>
    </row>
    <row r="679" spans="1:11" s="15" customFormat="1" ht="14.1" customHeight="1">
      <c r="A679" s="39" t="s">
        <v>782</v>
      </c>
      <c r="B679" s="19">
        <v>30</v>
      </c>
      <c r="C679" s="20"/>
      <c r="D679" s="16"/>
      <c r="E679" s="39" t="s">
        <v>930</v>
      </c>
      <c r="F679" s="19">
        <v>0</v>
      </c>
      <c r="G679" s="20"/>
    </row>
    <row r="680" spans="1:11" s="15" customFormat="1" ht="14.1" customHeight="1">
      <c r="A680" s="39" t="s">
        <v>929</v>
      </c>
      <c r="B680" s="19">
        <v>0</v>
      </c>
      <c r="C680" s="20"/>
      <c r="D680" s="16"/>
      <c r="E680" s="39" t="s">
        <v>872</v>
      </c>
      <c r="F680" s="19">
        <v>0</v>
      </c>
      <c r="G680" s="20"/>
    </row>
    <row r="681" spans="1:11" s="15" customFormat="1" ht="14.1" customHeight="1">
      <c r="A681" s="39" t="s">
        <v>935</v>
      </c>
      <c r="B681" s="19">
        <v>0</v>
      </c>
      <c r="C681" s="20"/>
      <c r="D681" s="16"/>
      <c r="E681" s="39" t="s">
        <v>874</v>
      </c>
      <c r="F681" s="19">
        <v>0</v>
      </c>
      <c r="G681" s="20"/>
      <c r="J681" s="16"/>
      <c r="K681" s="16"/>
    </row>
    <row r="682" spans="1:11" s="15" customFormat="1" ht="14.1" customHeight="1">
      <c r="A682" s="39" t="s">
        <v>937</v>
      </c>
      <c r="B682" s="19">
        <v>0</v>
      </c>
      <c r="C682" s="20"/>
      <c r="D682" s="16"/>
      <c r="E682" s="39" t="s">
        <v>876</v>
      </c>
      <c r="F682" s="19">
        <v>0</v>
      </c>
      <c r="G682" s="20"/>
    </row>
    <row r="683" spans="1:11" s="15" customFormat="1" ht="14.1" customHeight="1">
      <c r="A683" s="39" t="s">
        <v>784</v>
      </c>
      <c r="B683" s="19">
        <v>30</v>
      </c>
      <c r="C683" s="20"/>
      <c r="D683" s="16"/>
      <c r="E683" s="39" t="s">
        <v>877</v>
      </c>
      <c r="F683" s="19">
        <v>0</v>
      </c>
      <c r="G683" s="20"/>
    </row>
    <row r="684" spans="1:11" s="15" customFormat="1" ht="14.1" customHeight="1">
      <c r="A684" s="39" t="s">
        <v>788</v>
      </c>
      <c r="B684" s="19">
        <v>30</v>
      </c>
      <c r="C684" s="20"/>
      <c r="D684" s="16"/>
      <c r="E684" s="39" t="s">
        <v>881</v>
      </c>
      <c r="F684" s="19">
        <v>0</v>
      </c>
      <c r="G684" s="20"/>
    </row>
    <row r="685" spans="1:11" s="15" customFormat="1" ht="14.1" customHeight="1">
      <c r="A685" s="39" t="s">
        <v>998</v>
      </c>
      <c r="B685" s="19">
        <v>0</v>
      </c>
      <c r="C685" s="20"/>
      <c r="D685" s="16"/>
      <c r="E685" s="39" t="s">
        <v>932</v>
      </c>
      <c r="F685" s="19">
        <v>0</v>
      </c>
      <c r="G685" s="20"/>
    </row>
    <row r="686" spans="1:11" s="15" customFormat="1" ht="14.1" customHeight="1">
      <c r="A686" s="39" t="s">
        <v>792</v>
      </c>
      <c r="B686" s="19">
        <v>30</v>
      </c>
      <c r="C686" s="20"/>
      <c r="D686" s="16"/>
      <c r="E686" s="39" t="s">
        <v>933</v>
      </c>
      <c r="F686" s="19">
        <v>0</v>
      </c>
      <c r="G686" s="20"/>
    </row>
    <row r="687" spans="1:11" s="15" customFormat="1" ht="14.1" customHeight="1">
      <c r="A687" s="39" t="s">
        <v>794</v>
      </c>
      <c r="B687" s="19">
        <v>30</v>
      </c>
      <c r="C687" s="20"/>
      <c r="D687" s="16"/>
      <c r="E687" s="39" t="s">
        <v>934</v>
      </c>
      <c r="F687" s="19">
        <v>0</v>
      </c>
      <c r="G687" s="20"/>
    </row>
    <row r="688" spans="1:11" s="15" customFormat="1" ht="14.1" customHeight="1">
      <c r="A688" s="39" t="s">
        <v>931</v>
      </c>
      <c r="B688" s="19">
        <v>0</v>
      </c>
      <c r="C688" s="20"/>
      <c r="D688" s="16"/>
      <c r="E688" s="39" t="s">
        <v>936</v>
      </c>
      <c r="F688" s="19">
        <v>0</v>
      </c>
      <c r="G688" s="20"/>
    </row>
    <row r="689" spans="1:15" s="15" customFormat="1" ht="14.1" customHeight="1">
      <c r="A689" s="39" t="s">
        <v>798</v>
      </c>
      <c r="B689" s="19">
        <v>30</v>
      </c>
      <c r="C689" s="20"/>
      <c r="D689" s="16"/>
      <c r="E689" s="60" t="s">
        <v>938</v>
      </c>
      <c r="F689" s="61"/>
      <c r="G689" s="22">
        <f>SUM(C641:C671,G623:G671,C676:C724,G676:G688)</f>
        <v>0</v>
      </c>
    </row>
    <row r="690" spans="1:15" s="15" customFormat="1" ht="14.1" customHeight="1">
      <c r="A690" s="39" t="s">
        <v>800</v>
      </c>
      <c r="B690" s="19">
        <v>30</v>
      </c>
      <c r="C690" s="20"/>
      <c r="D690" s="16"/>
      <c r="E690" s="62" t="s">
        <v>78</v>
      </c>
      <c r="F690" s="63"/>
      <c r="G690" s="23">
        <f>(G689/110)</f>
        <v>0</v>
      </c>
    </row>
    <row r="691" spans="1:15" s="15" customFormat="1" ht="14.1" customHeight="1">
      <c r="A691" s="39" t="s">
        <v>802</v>
      </c>
      <c r="B691" s="19">
        <v>30</v>
      </c>
      <c r="C691" s="20"/>
      <c r="D691" s="16"/>
    </row>
    <row r="692" spans="1:15" s="15" customFormat="1" ht="14.1" customHeight="1">
      <c r="A692" s="39" t="s">
        <v>804</v>
      </c>
      <c r="B692" s="19">
        <v>30</v>
      </c>
      <c r="C692" s="20"/>
      <c r="D692" s="16"/>
    </row>
    <row r="693" spans="1:15" s="15" customFormat="1" ht="14.1" customHeight="1">
      <c r="A693" s="39" t="s">
        <v>999</v>
      </c>
      <c r="B693" s="19">
        <v>30</v>
      </c>
      <c r="C693" s="20"/>
      <c r="D693" s="16"/>
    </row>
    <row r="694" spans="1:15" s="15" customFormat="1" ht="14.1" customHeight="1">
      <c r="A694" s="39" t="s">
        <v>939</v>
      </c>
      <c r="B694" s="19">
        <v>0</v>
      </c>
      <c r="C694" s="20"/>
      <c r="D694" s="16"/>
    </row>
    <row r="695" spans="1:15" s="15" customFormat="1" ht="14.1" customHeight="1">
      <c r="A695" s="39" t="s">
        <v>822</v>
      </c>
      <c r="B695" s="19">
        <v>30</v>
      </c>
      <c r="C695" s="20"/>
      <c r="D695" s="16"/>
    </row>
    <row r="696" spans="1:15" s="15" customFormat="1" ht="14.1" customHeight="1">
      <c r="A696" s="39" t="s">
        <v>940</v>
      </c>
      <c r="B696" s="19">
        <v>0</v>
      </c>
      <c r="C696" s="20"/>
      <c r="D696" s="16"/>
    </row>
    <row r="697" spans="1:15" s="15" customFormat="1" ht="14.1" customHeight="1">
      <c r="A697" s="39" t="s">
        <v>828</v>
      </c>
      <c r="B697" s="19">
        <v>30</v>
      </c>
      <c r="C697" s="20"/>
      <c r="D697" s="16"/>
      <c r="E697" s="40"/>
      <c r="F697" s="40"/>
      <c r="G697" s="40"/>
    </row>
    <row r="698" spans="1:15" s="15" customFormat="1" ht="14.1" customHeight="1">
      <c r="A698" s="39" t="s">
        <v>941</v>
      </c>
      <c r="B698" s="19">
        <v>30</v>
      </c>
      <c r="C698" s="20"/>
      <c r="D698" s="16"/>
      <c r="E698" s="40"/>
      <c r="F698" s="40"/>
      <c r="G698" s="40"/>
    </row>
    <row r="699" spans="1:15" s="15" customFormat="1" ht="14.1" customHeight="1">
      <c r="A699" s="39" t="s">
        <v>942</v>
      </c>
      <c r="B699" s="19">
        <v>30</v>
      </c>
      <c r="C699" s="20"/>
      <c r="D699" s="16"/>
      <c r="E699" s="40"/>
      <c r="F699" s="40"/>
      <c r="G699" s="40"/>
    </row>
    <row r="700" spans="1:15" s="15" customFormat="1" ht="14.1" customHeight="1">
      <c r="A700" s="39" t="s">
        <v>830</v>
      </c>
      <c r="B700" s="19">
        <v>0</v>
      </c>
      <c r="C700" s="20"/>
      <c r="D700" s="16"/>
      <c r="E700" s="40"/>
      <c r="F700" s="40"/>
      <c r="G700" s="40"/>
    </row>
    <row r="701" spans="1:15" s="15" customFormat="1" ht="14.1" customHeight="1">
      <c r="A701" s="39" t="s">
        <v>832</v>
      </c>
      <c r="B701" s="19">
        <v>30</v>
      </c>
      <c r="C701" s="20"/>
      <c r="D701" s="16"/>
      <c r="E701" s="40"/>
      <c r="F701" s="40"/>
      <c r="G701" s="40"/>
    </row>
    <row r="702" spans="1:15" s="40" customFormat="1" ht="14.1" customHeight="1">
      <c r="A702" s="39" t="s">
        <v>943</v>
      </c>
      <c r="B702" s="19">
        <v>0</v>
      </c>
      <c r="C702" s="20"/>
      <c r="D702" s="16"/>
      <c r="L702" s="15"/>
      <c r="M702" s="15"/>
      <c r="N702" s="15"/>
      <c r="O702" s="15"/>
    </row>
    <row r="703" spans="1:15" s="40" customFormat="1" ht="14.1" customHeight="1">
      <c r="A703" s="39" t="s">
        <v>835</v>
      </c>
      <c r="B703" s="19">
        <v>32</v>
      </c>
      <c r="C703" s="20"/>
      <c r="D703" s="16"/>
      <c r="L703" s="15"/>
      <c r="M703" s="15"/>
      <c r="N703" s="15"/>
      <c r="O703" s="15"/>
    </row>
    <row r="704" spans="1:15" s="40" customFormat="1" ht="14.1" customHeight="1">
      <c r="A704" s="39" t="s">
        <v>839</v>
      </c>
      <c r="B704" s="19">
        <v>33</v>
      </c>
      <c r="C704" s="20"/>
      <c r="D704" s="16"/>
      <c r="L704" s="15"/>
      <c r="M704" s="15"/>
      <c r="N704" s="15"/>
      <c r="O704" s="15"/>
    </row>
    <row r="705" spans="1:15" s="40" customFormat="1" ht="14.1" customHeight="1">
      <c r="A705" s="39" t="s">
        <v>841</v>
      </c>
      <c r="B705" s="19">
        <v>31</v>
      </c>
      <c r="C705" s="20"/>
      <c r="D705" s="16"/>
      <c r="L705" s="15"/>
      <c r="M705" s="15"/>
      <c r="N705" s="15"/>
      <c r="O705" s="15"/>
    </row>
    <row r="706" spans="1:15" s="40" customFormat="1" ht="14.1" customHeight="1">
      <c r="A706" s="39" t="s">
        <v>843</v>
      </c>
      <c r="B706" s="19">
        <v>32</v>
      </c>
      <c r="C706" s="20"/>
      <c r="D706" s="16"/>
      <c r="M706" s="15"/>
      <c r="N706" s="15"/>
      <c r="O706" s="15"/>
    </row>
    <row r="707" spans="1:15" s="40" customFormat="1" ht="14.1" customHeight="1">
      <c r="A707" s="39" t="s">
        <v>845</v>
      </c>
      <c r="B707" s="19">
        <v>32</v>
      </c>
      <c r="C707" s="20"/>
      <c r="D707" s="16"/>
      <c r="M707" s="15"/>
      <c r="N707" s="15"/>
      <c r="O707" s="15"/>
    </row>
    <row r="708" spans="1:15" s="40" customFormat="1" ht="14.1" customHeight="1">
      <c r="A708" s="39" t="s">
        <v>846</v>
      </c>
      <c r="B708" s="19">
        <v>30</v>
      </c>
      <c r="C708" s="20"/>
      <c r="D708" s="16"/>
      <c r="M708" s="15"/>
      <c r="N708" s="15"/>
      <c r="O708" s="15"/>
    </row>
    <row r="709" spans="1:15" s="40" customFormat="1" ht="14.1" customHeight="1">
      <c r="A709" s="39" t="s">
        <v>847</v>
      </c>
      <c r="B709" s="19">
        <v>34</v>
      </c>
      <c r="C709" s="20"/>
      <c r="D709" s="16"/>
      <c r="M709" s="15"/>
      <c r="N709" s="15"/>
      <c r="O709" s="15"/>
    </row>
    <row r="710" spans="1:15" s="40" customFormat="1" ht="14.1" customHeight="1">
      <c r="A710" s="39" t="s">
        <v>849</v>
      </c>
      <c r="B710" s="19">
        <v>33</v>
      </c>
      <c r="C710" s="20"/>
      <c r="D710" s="16"/>
      <c r="M710" s="15"/>
      <c r="N710" s="15"/>
      <c r="O710" s="15"/>
    </row>
    <row r="711" spans="1:15" s="40" customFormat="1" ht="14.1" customHeight="1">
      <c r="A711" s="39" t="s">
        <v>850</v>
      </c>
      <c r="B711" s="19">
        <v>33</v>
      </c>
      <c r="C711" s="20"/>
      <c r="D711" s="16"/>
      <c r="M711" s="15"/>
      <c r="N711" s="15"/>
      <c r="O711" s="15"/>
    </row>
    <row r="712" spans="1:15" s="40" customFormat="1" ht="14.1" customHeight="1">
      <c r="A712" s="39" t="s">
        <v>852</v>
      </c>
      <c r="B712" s="19">
        <v>34</v>
      </c>
      <c r="C712" s="20"/>
      <c r="D712" s="16"/>
      <c r="M712" s="15"/>
      <c r="N712" s="15"/>
      <c r="O712" s="15"/>
    </row>
    <row r="713" spans="1:15" s="40" customFormat="1" ht="14.1" customHeight="1">
      <c r="A713" s="39" t="s">
        <v>853</v>
      </c>
      <c r="B713" s="19">
        <v>0</v>
      </c>
      <c r="C713" s="20"/>
      <c r="D713" s="16"/>
      <c r="M713" s="15"/>
      <c r="N713" s="15"/>
      <c r="O713" s="15"/>
    </row>
    <row r="714" spans="1:15" s="40" customFormat="1" ht="14.1" customHeight="1">
      <c r="A714" s="39" t="s">
        <v>944</v>
      </c>
      <c r="B714" s="19">
        <v>30</v>
      </c>
      <c r="C714" s="20"/>
      <c r="D714" s="16"/>
      <c r="M714" s="15"/>
      <c r="N714" s="15"/>
      <c r="O714" s="15"/>
    </row>
    <row r="715" spans="1:15" s="40" customFormat="1" ht="14.1" customHeight="1">
      <c r="A715" s="39" t="s">
        <v>945</v>
      </c>
      <c r="B715" s="19">
        <v>30</v>
      </c>
      <c r="C715" s="20"/>
      <c r="D715" s="16"/>
      <c r="M715" s="15"/>
      <c r="N715" s="15"/>
      <c r="O715" s="15"/>
    </row>
    <row r="716" spans="1:15" s="40" customFormat="1" ht="14.1" customHeight="1">
      <c r="A716" s="39" t="s">
        <v>856</v>
      </c>
      <c r="B716" s="19">
        <v>0</v>
      </c>
      <c r="C716" s="20"/>
      <c r="D716" s="16"/>
      <c r="M716" s="15"/>
      <c r="N716" s="15"/>
      <c r="O716" s="15"/>
    </row>
    <row r="717" spans="1:15" s="40" customFormat="1" ht="14.1" customHeight="1">
      <c r="A717" s="39" t="s">
        <v>858</v>
      </c>
      <c r="B717" s="19">
        <v>30</v>
      </c>
      <c r="C717" s="20"/>
      <c r="D717" s="16"/>
      <c r="M717" s="15"/>
      <c r="N717" s="15"/>
      <c r="O717" s="15"/>
    </row>
    <row r="718" spans="1:15" s="40" customFormat="1" ht="14.1" customHeight="1">
      <c r="A718" s="39" t="s">
        <v>860</v>
      </c>
      <c r="B718" s="19">
        <v>30</v>
      </c>
      <c r="C718" s="20"/>
      <c r="D718" s="16"/>
      <c r="M718" s="15"/>
      <c r="N718" s="15"/>
      <c r="O718" s="15"/>
    </row>
    <row r="719" spans="1:15" s="40" customFormat="1" ht="14.1" customHeight="1">
      <c r="A719" s="39" t="s">
        <v>862</v>
      </c>
      <c r="B719" s="19">
        <v>30</v>
      </c>
      <c r="C719" s="20"/>
      <c r="D719" s="16"/>
      <c r="M719" s="15"/>
      <c r="N719" s="15"/>
      <c r="O719" s="15"/>
    </row>
    <row r="720" spans="1:15" s="40" customFormat="1" ht="14.1" customHeight="1">
      <c r="A720" s="39" t="s">
        <v>863</v>
      </c>
      <c r="B720" s="19">
        <v>30</v>
      </c>
      <c r="C720" s="20"/>
      <c r="D720" s="16"/>
      <c r="M720" s="15"/>
      <c r="N720" s="15"/>
      <c r="O720" s="15"/>
    </row>
    <row r="721" spans="1:15" s="40" customFormat="1" ht="14.1" customHeight="1">
      <c r="A721" s="39" t="s">
        <v>864</v>
      </c>
      <c r="B721" s="19">
        <v>30</v>
      </c>
      <c r="C721" s="20"/>
      <c r="D721" s="16"/>
      <c r="M721" s="15"/>
      <c r="N721" s="15"/>
      <c r="O721" s="15"/>
    </row>
    <row r="722" spans="1:15" s="40" customFormat="1" ht="14.1" customHeight="1">
      <c r="A722" s="39" t="s">
        <v>865</v>
      </c>
      <c r="B722" s="19">
        <v>0</v>
      </c>
      <c r="C722" s="20"/>
      <c r="D722" s="16"/>
      <c r="M722" s="15"/>
      <c r="N722" s="15"/>
      <c r="O722" s="15"/>
    </row>
    <row r="723" spans="1:15" s="40" customFormat="1" ht="14.1" customHeight="1">
      <c r="A723" s="39" t="s">
        <v>927</v>
      </c>
      <c r="B723" s="19">
        <v>0</v>
      </c>
      <c r="C723" s="20"/>
      <c r="D723" s="16"/>
      <c r="M723" s="15"/>
      <c r="N723" s="15"/>
      <c r="O723" s="15"/>
    </row>
    <row r="724" spans="1:15" s="40" customFormat="1" ht="14.1" customHeight="1">
      <c r="A724" s="39" t="s">
        <v>866</v>
      </c>
      <c r="B724" s="19">
        <v>0</v>
      </c>
      <c r="C724" s="20"/>
      <c r="D724" s="16"/>
      <c r="M724" s="15"/>
      <c r="N724" s="15"/>
      <c r="O724" s="15"/>
    </row>
    <row r="725" spans="1:15" s="40" customFormat="1" ht="14.1" customHeight="1">
      <c r="A725" s="41"/>
      <c r="B725" s="42"/>
      <c r="C725" s="26"/>
      <c r="D725" s="16"/>
      <c r="M725" s="15"/>
      <c r="N725" s="15"/>
      <c r="O725" s="15"/>
    </row>
    <row r="726" spans="1:15" s="40" customFormat="1" ht="14.1" customHeight="1">
      <c r="A726" s="58" t="s">
        <v>946</v>
      </c>
      <c r="B726" s="58"/>
      <c r="C726" s="58"/>
      <c r="D726" s="16"/>
      <c r="M726" s="15"/>
      <c r="N726" s="15"/>
      <c r="O726" s="15"/>
    </row>
    <row r="727" spans="1:15" s="40" customFormat="1" ht="14.1" customHeight="1">
      <c r="A727" s="58"/>
      <c r="B727" s="58"/>
      <c r="C727" s="58"/>
      <c r="D727" s="16"/>
      <c r="M727" s="15"/>
      <c r="N727" s="15"/>
      <c r="O727" s="15"/>
    </row>
    <row r="728" spans="1:15" s="40" customFormat="1" ht="28.5" customHeight="1">
      <c r="A728" s="43" t="s">
        <v>947</v>
      </c>
      <c r="B728" s="44" t="s">
        <v>948</v>
      </c>
      <c r="C728" s="44" t="s">
        <v>949</v>
      </c>
      <c r="D728" s="16"/>
      <c r="M728" s="45"/>
      <c r="N728" s="17"/>
      <c r="O728" s="17"/>
    </row>
    <row r="729" spans="1:15" s="40" customFormat="1" ht="14.1" customHeight="1">
      <c r="A729" s="46" t="s">
        <v>950</v>
      </c>
      <c r="B729" s="47">
        <f>C65</f>
        <v>0</v>
      </c>
      <c r="C729" s="48">
        <f>C66</f>
        <v>0</v>
      </c>
      <c r="D729" s="16"/>
      <c r="M729" s="45"/>
      <c r="N729" s="17"/>
      <c r="O729" s="17"/>
    </row>
    <row r="730" spans="1:15" s="40" customFormat="1" ht="14.1" customHeight="1">
      <c r="A730" s="46" t="s">
        <v>951</v>
      </c>
      <c r="B730" s="47">
        <f>C75</f>
        <v>0</v>
      </c>
      <c r="C730" s="48">
        <f>C76</f>
        <v>0</v>
      </c>
      <c r="D730" s="16"/>
      <c r="M730" s="45"/>
      <c r="N730" s="17"/>
      <c r="O730" s="17"/>
    </row>
    <row r="731" spans="1:15" s="40" customFormat="1" ht="14.1" customHeight="1">
      <c r="A731" s="46" t="s">
        <v>952</v>
      </c>
      <c r="B731" s="47">
        <f>C165</f>
        <v>0</v>
      </c>
      <c r="C731" s="48">
        <f>C166</f>
        <v>0</v>
      </c>
      <c r="D731" s="16"/>
      <c r="M731" s="45"/>
      <c r="N731" s="17"/>
      <c r="O731" s="17"/>
    </row>
    <row r="732" spans="1:15" s="40" customFormat="1" ht="14.1" customHeight="1">
      <c r="A732" s="46" t="s">
        <v>953</v>
      </c>
      <c r="B732" s="47">
        <f>C214</f>
        <v>0</v>
      </c>
      <c r="C732" s="48">
        <f>C215</f>
        <v>0</v>
      </c>
      <c r="D732" s="16"/>
      <c r="M732" s="45"/>
      <c r="N732" s="17"/>
      <c r="O732" s="17"/>
    </row>
    <row r="733" spans="1:15" s="40" customFormat="1" ht="14.1" customHeight="1">
      <c r="A733" s="46" t="s">
        <v>954</v>
      </c>
      <c r="B733" s="47">
        <f>C246</f>
        <v>0</v>
      </c>
      <c r="C733" s="48">
        <f>C247</f>
        <v>0</v>
      </c>
      <c r="D733" s="16"/>
      <c r="M733" s="45"/>
      <c r="N733" s="17"/>
      <c r="O733" s="17"/>
    </row>
    <row r="734" spans="1:15" s="40" customFormat="1" ht="14.1" customHeight="1">
      <c r="A734" s="46" t="s">
        <v>955</v>
      </c>
      <c r="B734" s="47">
        <f>G204</f>
        <v>0</v>
      </c>
      <c r="C734" s="48">
        <f>G205</f>
        <v>0</v>
      </c>
      <c r="D734" s="16"/>
      <c r="M734" s="45"/>
      <c r="N734" s="17"/>
      <c r="O734" s="17"/>
    </row>
    <row r="735" spans="1:15" s="40" customFormat="1" ht="14.1" customHeight="1">
      <c r="A735" s="46" t="s">
        <v>956</v>
      </c>
      <c r="B735" s="47">
        <f>G225</f>
        <v>0</v>
      </c>
      <c r="C735" s="48">
        <f>G226</f>
        <v>0</v>
      </c>
      <c r="D735" s="16"/>
      <c r="M735" s="45"/>
      <c r="N735" s="17"/>
      <c r="O735" s="17"/>
    </row>
    <row r="736" spans="1:15" s="40" customFormat="1" ht="14.1" customHeight="1">
      <c r="A736" s="46" t="s">
        <v>1010</v>
      </c>
      <c r="B736" s="47">
        <f>C352</f>
        <v>0</v>
      </c>
      <c r="C736" s="48">
        <f>C353</f>
        <v>0</v>
      </c>
      <c r="D736" s="16"/>
      <c r="M736" s="45"/>
      <c r="N736" s="17"/>
      <c r="O736" s="17"/>
    </row>
    <row r="737" spans="1:15" s="40" customFormat="1" ht="14.1" customHeight="1">
      <c r="A737" s="46" t="s">
        <v>957</v>
      </c>
      <c r="B737" s="47">
        <f>G257</f>
        <v>0</v>
      </c>
      <c r="C737" s="48">
        <f>G258</f>
        <v>0</v>
      </c>
      <c r="D737" s="16"/>
      <c r="M737" s="45"/>
      <c r="N737" s="17"/>
      <c r="O737" s="17"/>
    </row>
    <row r="738" spans="1:15" s="40" customFormat="1" ht="14.1" customHeight="1">
      <c r="A738" s="46" t="s">
        <v>958</v>
      </c>
      <c r="B738" s="47">
        <f>G279</f>
        <v>0</v>
      </c>
      <c r="C738" s="48">
        <f>G280</f>
        <v>0</v>
      </c>
      <c r="D738" s="16"/>
      <c r="M738" s="45"/>
      <c r="N738" s="17"/>
      <c r="O738" s="17"/>
    </row>
    <row r="739" spans="1:15" s="40" customFormat="1" ht="14.1" customHeight="1">
      <c r="A739" s="46" t="s">
        <v>959</v>
      </c>
      <c r="B739" s="47">
        <f>G292</f>
        <v>0</v>
      </c>
      <c r="C739" s="48">
        <f>G293</f>
        <v>0</v>
      </c>
      <c r="D739" s="16"/>
      <c r="M739" s="45"/>
      <c r="N739" s="17"/>
      <c r="O739" s="17"/>
    </row>
    <row r="740" spans="1:15" s="40" customFormat="1" ht="14.1" customHeight="1">
      <c r="A740" s="46" t="s">
        <v>960</v>
      </c>
      <c r="B740" s="47">
        <f>G297</f>
        <v>0</v>
      </c>
      <c r="C740" s="48">
        <f>G298</f>
        <v>0</v>
      </c>
      <c r="D740" s="16"/>
      <c r="M740" s="45"/>
      <c r="N740" s="17"/>
      <c r="O740" s="17"/>
    </row>
    <row r="741" spans="1:15" s="40" customFormat="1" ht="14.1" customHeight="1">
      <c r="A741" s="46" t="s">
        <v>961</v>
      </c>
      <c r="B741" s="47">
        <f>C305</f>
        <v>0</v>
      </c>
      <c r="C741" s="48">
        <f>C306</f>
        <v>0</v>
      </c>
      <c r="D741" s="16"/>
      <c r="M741" s="45"/>
      <c r="N741" s="17"/>
      <c r="O741" s="17"/>
    </row>
    <row r="742" spans="1:15" s="40" customFormat="1" ht="14.1" customHeight="1">
      <c r="A742" s="46" t="s">
        <v>962</v>
      </c>
      <c r="B742" s="47">
        <f>C311</f>
        <v>0</v>
      </c>
      <c r="C742" s="48">
        <f>C312</f>
        <v>0</v>
      </c>
      <c r="D742" s="16"/>
      <c r="M742" s="45"/>
      <c r="N742" s="17"/>
      <c r="O742" s="17"/>
    </row>
    <row r="743" spans="1:15" s="40" customFormat="1" ht="14.1" customHeight="1">
      <c r="A743" s="46" t="s">
        <v>963</v>
      </c>
      <c r="B743" s="47">
        <f>C317</f>
        <v>0</v>
      </c>
      <c r="C743" s="48">
        <f>C318</f>
        <v>0</v>
      </c>
      <c r="D743" s="16"/>
      <c r="M743" s="45"/>
      <c r="N743" s="17"/>
      <c r="O743" s="17"/>
    </row>
    <row r="744" spans="1:15" s="40" customFormat="1" ht="14.1" customHeight="1">
      <c r="A744" s="46" t="s">
        <v>964</v>
      </c>
      <c r="B744" s="47">
        <f>C323</f>
        <v>0</v>
      </c>
      <c r="C744" s="48">
        <f>C324</f>
        <v>0</v>
      </c>
      <c r="D744" s="16"/>
      <c r="M744" s="45"/>
      <c r="N744" s="17"/>
      <c r="O744" s="17"/>
    </row>
    <row r="745" spans="1:15" s="40" customFormat="1" ht="14.1" customHeight="1">
      <c r="A745" s="46" t="s">
        <v>965</v>
      </c>
      <c r="B745" s="47">
        <f>C329</f>
        <v>0</v>
      </c>
      <c r="C745" s="48">
        <f>C330</f>
        <v>0</v>
      </c>
      <c r="D745" s="16"/>
      <c r="M745" s="45"/>
      <c r="N745" s="17"/>
      <c r="O745" s="17"/>
    </row>
    <row r="746" spans="1:15" s="40" customFormat="1" ht="14.1" customHeight="1">
      <c r="A746" s="46" t="s">
        <v>966</v>
      </c>
      <c r="B746" s="47">
        <f>C335</f>
        <v>0</v>
      </c>
      <c r="C746" s="48">
        <f>C336</f>
        <v>0</v>
      </c>
      <c r="D746" s="16"/>
      <c r="M746" s="45"/>
      <c r="N746" s="17"/>
      <c r="O746" s="17"/>
    </row>
    <row r="747" spans="1:15" s="40" customFormat="1" ht="14.1" customHeight="1">
      <c r="A747" s="46" t="s">
        <v>967</v>
      </c>
      <c r="B747" s="47">
        <f>C347</f>
        <v>0</v>
      </c>
      <c r="C747" s="48">
        <f>C348</f>
        <v>0</v>
      </c>
      <c r="D747" s="16"/>
      <c r="M747" s="45"/>
      <c r="N747" s="17"/>
      <c r="O747" s="17"/>
    </row>
    <row r="748" spans="1:15" s="40" customFormat="1" ht="14.1" customHeight="1">
      <c r="A748" s="46" t="s">
        <v>968</v>
      </c>
      <c r="B748" s="47">
        <f>G305</f>
        <v>0</v>
      </c>
      <c r="C748" s="48">
        <f>G306</f>
        <v>0</v>
      </c>
      <c r="D748" s="16"/>
      <c r="M748" s="41"/>
      <c r="N748" s="16"/>
      <c r="O748" s="16"/>
    </row>
    <row r="749" spans="1:15" s="40" customFormat="1" ht="14.1" customHeight="1">
      <c r="A749" s="46" t="s">
        <v>969</v>
      </c>
      <c r="B749" s="47">
        <f>G310</f>
        <v>0</v>
      </c>
      <c r="C749" s="48">
        <f>G311</f>
        <v>0</v>
      </c>
      <c r="D749" s="16"/>
      <c r="M749" s="49"/>
      <c r="N749" s="16"/>
      <c r="O749" s="16"/>
    </row>
    <row r="750" spans="1:15" s="40" customFormat="1" ht="14.1" customHeight="1">
      <c r="A750" s="46" t="s">
        <v>970</v>
      </c>
      <c r="B750" s="47">
        <f>G350</f>
        <v>0</v>
      </c>
      <c r="C750" s="48">
        <f>G351</f>
        <v>0</v>
      </c>
      <c r="D750" s="16"/>
      <c r="E750" s="16"/>
      <c r="F750" s="16"/>
      <c r="G750" s="16"/>
      <c r="M750" s="15"/>
      <c r="N750" s="17"/>
      <c r="O750" s="17"/>
    </row>
    <row r="751" spans="1:15" s="40" customFormat="1" ht="14.1" customHeight="1">
      <c r="A751" s="46" t="s">
        <v>971</v>
      </c>
      <c r="B751" s="47">
        <f>C358</f>
        <v>0</v>
      </c>
      <c r="C751" s="48">
        <f>C359</f>
        <v>0</v>
      </c>
      <c r="D751" s="16"/>
      <c r="M751" s="59"/>
      <c r="N751" s="59"/>
      <c r="O751" s="59"/>
    </row>
    <row r="752" spans="1:15" s="40" customFormat="1" ht="14.1" customHeight="1">
      <c r="A752" s="46" t="s">
        <v>972</v>
      </c>
      <c r="B752" s="47">
        <f>C363</f>
        <v>0</v>
      </c>
      <c r="C752" s="48">
        <f>C364</f>
        <v>0</v>
      </c>
      <c r="D752" s="16"/>
      <c r="M752" s="45"/>
      <c r="N752" s="17"/>
      <c r="O752" s="17"/>
    </row>
    <row r="753" spans="1:15" s="40" customFormat="1" ht="14.1" customHeight="1">
      <c r="A753" s="46" t="s">
        <v>973</v>
      </c>
      <c r="B753" s="47">
        <f>C368</f>
        <v>0</v>
      </c>
      <c r="C753" s="48">
        <f>C369</f>
        <v>0</v>
      </c>
      <c r="D753" s="16"/>
      <c r="M753" s="45"/>
      <c r="N753" s="17"/>
      <c r="O753" s="17"/>
    </row>
    <row r="754" spans="1:15" s="40" customFormat="1" ht="14.1" customHeight="1">
      <c r="A754" s="46" t="s">
        <v>974</v>
      </c>
      <c r="B754" s="47">
        <f>C374</f>
        <v>0</v>
      </c>
      <c r="C754" s="48">
        <f>C375</f>
        <v>0</v>
      </c>
      <c r="D754" s="16"/>
      <c r="M754" s="15"/>
      <c r="N754" s="17"/>
      <c r="O754" s="17"/>
    </row>
    <row r="755" spans="1:15" s="40" customFormat="1" ht="14.1" customHeight="1">
      <c r="A755" s="46" t="s">
        <v>975</v>
      </c>
      <c r="B755" s="47">
        <f>C381</f>
        <v>0</v>
      </c>
      <c r="C755" s="48">
        <f>C382</f>
        <v>0</v>
      </c>
      <c r="D755" s="16"/>
      <c r="M755" s="15"/>
      <c r="N755" s="17"/>
      <c r="O755" s="17"/>
    </row>
    <row r="756" spans="1:15" s="40" customFormat="1" ht="14.1" customHeight="1">
      <c r="A756" s="46" t="s">
        <v>976</v>
      </c>
      <c r="B756" s="47">
        <f>C387</f>
        <v>0</v>
      </c>
      <c r="C756" s="48">
        <f>C388</f>
        <v>0</v>
      </c>
      <c r="D756" s="16"/>
      <c r="M756" s="50"/>
      <c r="N756" s="38"/>
      <c r="O756" s="38"/>
    </row>
    <row r="757" spans="1:15" s="40" customFormat="1" ht="14.1" customHeight="1">
      <c r="A757" s="46" t="s">
        <v>977</v>
      </c>
      <c r="B757" s="47">
        <f>C392</f>
        <v>0</v>
      </c>
      <c r="C757" s="48">
        <f>C393</f>
        <v>0</v>
      </c>
      <c r="D757" s="16"/>
      <c r="J757" s="15"/>
      <c r="K757" s="15"/>
      <c r="M757" s="41"/>
      <c r="N757" s="16"/>
      <c r="O757" s="16"/>
    </row>
    <row r="758" spans="1:15" s="40" customFormat="1" ht="14.1" customHeight="1">
      <c r="A758" s="46" t="s">
        <v>978</v>
      </c>
      <c r="B758" s="47">
        <f>C397</f>
        <v>0</v>
      </c>
      <c r="C758" s="48">
        <f>C398</f>
        <v>0</v>
      </c>
      <c r="D758" s="16"/>
      <c r="M758" s="41"/>
      <c r="N758" s="16"/>
      <c r="O758" s="16"/>
    </row>
    <row r="759" spans="1:15" s="40" customFormat="1" ht="14.1" customHeight="1">
      <c r="A759" s="46" t="s">
        <v>979</v>
      </c>
      <c r="B759" s="47">
        <f>C404</f>
        <v>0</v>
      </c>
      <c r="C759" s="48">
        <f>C405</f>
        <v>0</v>
      </c>
      <c r="D759" s="16"/>
      <c r="M759" s="41"/>
      <c r="N759" s="16"/>
      <c r="O759" s="16"/>
    </row>
    <row r="760" spans="1:15" s="40" customFormat="1" ht="14.1" customHeight="1">
      <c r="A760" s="46" t="s">
        <v>980</v>
      </c>
      <c r="B760" s="47">
        <f>G366</f>
        <v>0</v>
      </c>
      <c r="C760" s="48">
        <f>G367</f>
        <v>0</v>
      </c>
      <c r="D760" s="16"/>
      <c r="M760" s="41"/>
      <c r="N760" s="16"/>
      <c r="O760" s="16"/>
    </row>
    <row r="761" spans="1:15" s="40" customFormat="1" ht="14.1" customHeight="1">
      <c r="A761" s="46" t="s">
        <v>981</v>
      </c>
      <c r="B761" s="47">
        <f>G371</f>
        <v>0</v>
      </c>
      <c r="C761" s="48">
        <f>G372</f>
        <v>0</v>
      </c>
      <c r="D761" s="16"/>
      <c r="M761" s="41"/>
      <c r="N761" s="16"/>
      <c r="O761" s="16"/>
    </row>
    <row r="762" spans="1:15" s="40" customFormat="1" ht="14.1" customHeight="1">
      <c r="A762" s="46" t="s">
        <v>982</v>
      </c>
      <c r="B762" s="47">
        <f>G377</f>
        <v>0</v>
      </c>
      <c r="C762" s="48">
        <f>G378</f>
        <v>0</v>
      </c>
      <c r="D762" s="16"/>
      <c r="M762" s="41"/>
      <c r="N762" s="16"/>
      <c r="O762" s="16"/>
    </row>
    <row r="763" spans="1:15" s="40" customFormat="1" ht="14.1" customHeight="1">
      <c r="A763" s="46" t="s">
        <v>983</v>
      </c>
      <c r="B763" s="47">
        <f>G389</f>
        <v>0</v>
      </c>
      <c r="C763" s="48">
        <f>G390</f>
        <v>0</v>
      </c>
      <c r="D763" s="16"/>
      <c r="E763" s="16"/>
      <c r="F763" s="16"/>
      <c r="G763" s="16"/>
      <c r="M763" s="45"/>
      <c r="N763" s="17"/>
      <c r="O763" s="17"/>
    </row>
    <row r="764" spans="1:15" s="40" customFormat="1" ht="14.1" customHeight="1">
      <c r="A764" s="46" t="s">
        <v>984</v>
      </c>
      <c r="B764" s="47">
        <f>C439</f>
        <v>0</v>
      </c>
      <c r="C764" s="48">
        <f>C440</f>
        <v>0</v>
      </c>
      <c r="D764" s="16"/>
      <c r="E764" s="16"/>
      <c r="F764" s="16"/>
      <c r="G764" s="16"/>
      <c r="M764" s="41"/>
      <c r="N764" s="16"/>
      <c r="O764" s="16"/>
    </row>
    <row r="765" spans="1:15" s="40" customFormat="1" ht="14.1" customHeight="1">
      <c r="A765" s="46" t="s">
        <v>985</v>
      </c>
      <c r="B765" s="47">
        <f>G454</f>
        <v>0</v>
      </c>
      <c r="C765" s="48">
        <f>G455</f>
        <v>0</v>
      </c>
      <c r="D765" s="16"/>
      <c r="M765" s="41"/>
      <c r="N765" s="16"/>
      <c r="O765" s="16"/>
    </row>
    <row r="766" spans="1:15" s="40" customFormat="1" ht="14.1" customHeight="1">
      <c r="A766" s="46" t="s">
        <v>986</v>
      </c>
      <c r="B766" s="47">
        <f>C470</f>
        <v>0</v>
      </c>
      <c r="C766" s="48">
        <f>C471</f>
        <v>0</v>
      </c>
      <c r="D766" s="16"/>
      <c r="E766" s="16"/>
      <c r="F766" s="16"/>
      <c r="G766" s="16"/>
      <c r="M766" s="41"/>
      <c r="N766" s="16"/>
      <c r="O766" s="16"/>
    </row>
    <row r="767" spans="1:15" s="40" customFormat="1" ht="14.1" customHeight="1">
      <c r="A767" s="46" t="s">
        <v>987</v>
      </c>
      <c r="B767" s="47">
        <f>C493</f>
        <v>0</v>
      </c>
      <c r="C767" s="48">
        <f>C494</f>
        <v>0</v>
      </c>
      <c r="D767" s="16"/>
      <c r="E767" s="16"/>
      <c r="F767" s="16"/>
      <c r="G767" s="16"/>
      <c r="M767" s="41"/>
      <c r="N767" s="16"/>
      <c r="O767" s="16"/>
    </row>
    <row r="768" spans="1:15" s="40" customFormat="1" ht="14.1" customHeight="1">
      <c r="A768" s="46" t="s">
        <v>988</v>
      </c>
      <c r="B768" s="47">
        <f>C506</f>
        <v>0</v>
      </c>
      <c r="C768" s="48">
        <f>C507</f>
        <v>0</v>
      </c>
      <c r="D768" s="16"/>
      <c r="E768" s="16"/>
      <c r="F768" s="16"/>
      <c r="G768" s="16"/>
      <c r="M768" s="41"/>
      <c r="N768" s="16"/>
      <c r="O768" s="16"/>
    </row>
    <row r="769" spans="1:15" s="40" customFormat="1" ht="14.1" customHeight="1">
      <c r="A769" s="46" t="s">
        <v>989</v>
      </c>
      <c r="B769" s="47">
        <f>C511</f>
        <v>0</v>
      </c>
      <c r="C769" s="48">
        <f>C512</f>
        <v>0</v>
      </c>
      <c r="D769" s="16"/>
      <c r="E769" s="16"/>
      <c r="F769" s="16"/>
      <c r="G769" s="16"/>
      <c r="M769" s="41"/>
      <c r="N769" s="16"/>
      <c r="O769" s="16"/>
    </row>
    <row r="770" spans="1:15" s="40" customFormat="1" ht="14.1" customHeight="1">
      <c r="A770" s="46" t="s">
        <v>990</v>
      </c>
      <c r="B770" s="47">
        <f>G464</f>
        <v>0</v>
      </c>
      <c r="C770" s="48">
        <f>G465</f>
        <v>0</v>
      </c>
      <c r="D770" s="16"/>
      <c r="E770" s="16"/>
      <c r="F770" s="16"/>
      <c r="G770" s="16"/>
      <c r="M770" s="41"/>
      <c r="N770" s="16"/>
      <c r="O770" s="16"/>
    </row>
    <row r="771" spans="1:15" s="40" customFormat="1" ht="14.1" customHeight="1">
      <c r="A771" s="46" t="s">
        <v>991</v>
      </c>
      <c r="B771" s="47">
        <f>C617</f>
        <v>0</v>
      </c>
      <c r="C771" s="48">
        <f>C618</f>
        <v>0</v>
      </c>
      <c r="D771" s="16"/>
      <c r="E771" s="16"/>
      <c r="F771" s="16"/>
      <c r="G771" s="16"/>
      <c r="M771" s="41"/>
      <c r="N771" s="16"/>
      <c r="O771" s="16"/>
    </row>
    <row r="772" spans="1:15" s="40" customFormat="1" ht="14.1" customHeight="1">
      <c r="A772" s="46" t="s">
        <v>992</v>
      </c>
      <c r="B772" s="47">
        <f>G616</f>
        <v>0</v>
      </c>
      <c r="C772" s="48">
        <f>G617</f>
        <v>0</v>
      </c>
      <c r="D772" s="16"/>
      <c r="M772" s="41"/>
      <c r="N772" s="16"/>
      <c r="O772" s="16"/>
    </row>
    <row r="773" spans="1:15" s="40" customFormat="1" ht="14.1" customHeight="1">
      <c r="A773" s="46" t="s">
        <v>993</v>
      </c>
      <c r="B773" s="47">
        <f>C636</f>
        <v>0</v>
      </c>
      <c r="C773" s="48">
        <f>C637</f>
        <v>0</v>
      </c>
      <c r="D773" s="16"/>
      <c r="E773" s="16"/>
      <c r="F773" s="16"/>
      <c r="G773" s="16"/>
      <c r="M773" s="45"/>
      <c r="N773" s="17"/>
      <c r="O773" s="17"/>
    </row>
    <row r="774" spans="1:15" s="40" customFormat="1" ht="14.1" customHeight="1">
      <c r="A774" s="46" t="s">
        <v>994</v>
      </c>
      <c r="B774" s="47">
        <f>G689</f>
        <v>0</v>
      </c>
      <c r="C774" s="48">
        <f>G690</f>
        <v>0</v>
      </c>
      <c r="D774" s="16"/>
      <c r="E774" s="16"/>
      <c r="F774" s="16"/>
      <c r="G774" s="16"/>
      <c r="M774" s="41"/>
      <c r="N774" s="16"/>
      <c r="O774" s="16"/>
    </row>
    <row r="775" spans="1:15" s="40" customFormat="1" ht="14.1" customHeight="1">
      <c r="A775" s="51" t="s">
        <v>995</v>
      </c>
      <c r="B775" s="17"/>
      <c r="C775" s="52">
        <f>SUM(C729:C774)</f>
        <v>0</v>
      </c>
      <c r="D775" s="16"/>
      <c r="M775" s="41"/>
      <c r="N775" s="16"/>
      <c r="O775" s="16"/>
    </row>
    <row r="776" spans="1:15" s="40" customFormat="1" ht="14.1" customHeight="1">
      <c r="D776" s="16"/>
      <c r="E776" s="16"/>
      <c r="F776" s="16"/>
      <c r="G776" s="16"/>
      <c r="M776" s="41"/>
      <c r="N776" s="16"/>
      <c r="O776" s="16"/>
    </row>
    <row r="777" spans="1:15" s="40" customFormat="1" ht="14.1" customHeight="1">
      <c r="D777" s="16"/>
      <c r="E777" s="16"/>
      <c r="F777" s="16"/>
      <c r="G777" s="16"/>
      <c r="M777" s="16"/>
      <c r="N777" s="16"/>
      <c r="O777" s="16"/>
    </row>
    <row r="778" spans="1:15" s="40" customFormat="1" ht="14.1" customHeight="1">
      <c r="D778" s="16"/>
      <c r="E778" s="16"/>
      <c r="F778" s="16"/>
      <c r="G778" s="16"/>
      <c r="M778" s="15"/>
      <c r="N778" s="17"/>
      <c r="O778" s="16"/>
    </row>
    <row r="779" spans="1:15" s="40" customFormat="1" ht="14.1" customHeight="1">
      <c r="D779" s="16"/>
      <c r="E779" s="17"/>
      <c r="F779" s="17"/>
      <c r="G779" s="17"/>
      <c r="M779" s="15"/>
      <c r="N779" s="17"/>
      <c r="O779" s="17"/>
    </row>
    <row r="780" spans="1:15" s="40" customFormat="1" ht="14.1" customHeight="1">
      <c r="D780" s="16"/>
      <c r="E780" s="17"/>
      <c r="F780" s="17"/>
      <c r="G780" s="17"/>
      <c r="M780" s="15"/>
      <c r="N780" s="17"/>
      <c r="O780" s="17"/>
    </row>
    <row r="781" spans="1:15" s="40" customFormat="1" ht="14.1" customHeight="1">
      <c r="D781" s="16"/>
      <c r="E781" s="17"/>
      <c r="F781" s="17"/>
      <c r="G781" s="17"/>
      <c r="M781" s="15"/>
      <c r="N781" s="17"/>
      <c r="O781" s="17"/>
    </row>
    <row r="782" spans="1:15" s="40" customFormat="1" ht="14.1" customHeight="1">
      <c r="D782" s="16"/>
      <c r="E782" s="17"/>
      <c r="F782" s="17"/>
      <c r="G782" s="17"/>
      <c r="M782" s="15"/>
      <c r="N782" s="17"/>
      <c r="O782" s="17"/>
    </row>
    <row r="783" spans="1:15" s="40" customFormat="1" ht="14.1" customHeight="1">
      <c r="D783" s="16"/>
      <c r="E783" s="17"/>
      <c r="F783" s="17"/>
      <c r="G783" s="17"/>
      <c r="M783" s="15"/>
      <c r="N783" s="17"/>
      <c r="O783" s="17"/>
    </row>
    <row r="784" spans="1:15" s="40" customFormat="1" ht="14.1" customHeight="1">
      <c r="D784" s="16"/>
      <c r="E784" s="17"/>
      <c r="F784" s="17"/>
      <c r="G784" s="17"/>
      <c r="M784" s="15"/>
      <c r="N784" s="17"/>
      <c r="O784" s="17"/>
    </row>
    <row r="785" spans="4:15" s="40" customFormat="1" ht="14.1" customHeight="1">
      <c r="D785" s="16"/>
      <c r="E785" s="17"/>
      <c r="F785" s="17"/>
      <c r="G785" s="17"/>
      <c r="M785" s="15"/>
      <c r="N785" s="17"/>
      <c r="O785" s="17"/>
    </row>
    <row r="786" spans="4:15" s="40" customFormat="1" ht="14.1" customHeight="1">
      <c r="D786" s="16"/>
      <c r="E786" s="17"/>
      <c r="F786" s="17"/>
      <c r="G786" s="17"/>
      <c r="M786" s="15"/>
      <c r="N786" s="17"/>
      <c r="O786" s="17"/>
    </row>
    <row r="787" spans="4:15" s="40" customFormat="1" ht="14.1" customHeight="1">
      <c r="D787" s="16"/>
      <c r="E787" s="17"/>
      <c r="F787" s="17"/>
      <c r="G787" s="17"/>
      <c r="M787" s="15"/>
      <c r="N787" s="17"/>
      <c r="O787" s="17"/>
    </row>
    <row r="788" spans="4:15" s="40" customFormat="1" ht="14.1" customHeight="1">
      <c r="D788" s="16"/>
      <c r="E788" s="17"/>
      <c r="F788" s="17"/>
      <c r="G788" s="17"/>
      <c r="M788" s="15"/>
      <c r="N788" s="17"/>
      <c r="O788" s="17"/>
    </row>
    <row r="789" spans="4:15" s="40" customFormat="1" ht="14.1" customHeight="1">
      <c r="D789" s="16"/>
      <c r="E789" s="17"/>
      <c r="F789" s="17"/>
      <c r="G789" s="17"/>
      <c r="M789" s="15"/>
      <c r="N789" s="17"/>
      <c r="O789" s="17"/>
    </row>
    <row r="790" spans="4:15" s="40" customFormat="1" ht="14.1" customHeight="1">
      <c r="D790" s="16"/>
      <c r="E790" s="17"/>
      <c r="F790" s="17"/>
      <c r="G790" s="17"/>
      <c r="M790" s="15"/>
      <c r="N790" s="17"/>
      <c r="O790" s="17"/>
    </row>
    <row r="791" spans="4:15" s="40" customFormat="1" ht="14.1" customHeight="1">
      <c r="D791" s="16"/>
      <c r="E791" s="17"/>
      <c r="F791" s="17"/>
      <c r="G791" s="17"/>
      <c r="M791" s="15"/>
      <c r="N791" s="17"/>
      <c r="O791" s="17"/>
    </row>
    <row r="792" spans="4:15" s="40" customFormat="1" ht="14.1" customHeight="1">
      <c r="D792" s="16"/>
      <c r="E792" s="15"/>
      <c r="F792" s="15"/>
      <c r="G792" s="15"/>
      <c r="M792" s="15"/>
      <c r="N792" s="17"/>
      <c r="O792" s="17"/>
    </row>
    <row r="793" spans="4:15" s="40" customFormat="1" ht="14.1" customHeight="1">
      <c r="D793" s="16"/>
      <c r="E793" s="15"/>
      <c r="F793" s="15"/>
      <c r="G793" s="15"/>
      <c r="M793" s="15"/>
      <c r="N793" s="17"/>
      <c r="O793" s="17"/>
    </row>
    <row r="794" spans="4:15" s="40" customFormat="1" ht="14.1" customHeight="1">
      <c r="D794" s="16"/>
      <c r="E794" s="15"/>
      <c r="F794" s="15"/>
      <c r="G794" s="15"/>
      <c r="M794" s="15"/>
      <c r="N794" s="17"/>
      <c r="O794" s="17"/>
    </row>
    <row r="795" spans="4:15" s="40" customFormat="1" ht="14.1" customHeight="1">
      <c r="D795" s="16"/>
      <c r="E795" s="15"/>
      <c r="F795" s="15"/>
      <c r="G795" s="15"/>
      <c r="M795" s="15"/>
      <c r="N795" s="17"/>
      <c r="O795" s="17"/>
    </row>
    <row r="796" spans="4:15" s="40" customFormat="1" ht="14.1" customHeight="1">
      <c r="D796" s="16"/>
      <c r="E796" s="15"/>
      <c r="F796" s="15"/>
      <c r="G796" s="15"/>
      <c r="M796" s="15"/>
      <c r="N796" s="17"/>
      <c r="O796" s="17"/>
    </row>
    <row r="797" spans="4:15" s="40" customFormat="1" ht="14.1" customHeight="1">
      <c r="D797" s="16"/>
      <c r="E797" s="15"/>
      <c r="F797" s="15"/>
      <c r="G797" s="15"/>
      <c r="M797" s="15"/>
      <c r="N797" s="17"/>
      <c r="O797" s="17"/>
    </row>
    <row r="798" spans="4:15" s="40" customFormat="1" ht="14.1" customHeight="1">
      <c r="D798" s="16"/>
      <c r="E798" s="15"/>
      <c r="F798" s="15"/>
      <c r="G798" s="15"/>
      <c r="M798" s="15"/>
      <c r="N798" s="17"/>
      <c r="O798" s="17"/>
    </row>
    <row r="799" spans="4:15" s="40" customFormat="1" ht="14.1" customHeight="1">
      <c r="D799" s="16"/>
      <c r="E799" s="15"/>
      <c r="F799" s="15"/>
      <c r="G799" s="15"/>
      <c r="M799" s="15"/>
      <c r="N799" s="17"/>
      <c r="O799" s="17"/>
    </row>
    <row r="800" spans="4:15" s="40" customFormat="1" ht="14.1" customHeight="1">
      <c r="D800" s="16"/>
      <c r="E800" s="15"/>
      <c r="F800" s="15"/>
      <c r="G800" s="15"/>
      <c r="M800" s="15"/>
      <c r="N800" s="17"/>
      <c r="O800" s="17"/>
    </row>
    <row r="801" spans="4:15" s="40" customFormat="1" ht="14.1" customHeight="1">
      <c r="D801" s="16"/>
      <c r="E801" s="15"/>
      <c r="F801" s="15"/>
      <c r="G801" s="15"/>
      <c r="M801" s="15"/>
      <c r="N801" s="17"/>
      <c r="O801" s="17"/>
    </row>
    <row r="802" spans="4:15" s="40" customFormat="1" ht="14.1" customHeight="1">
      <c r="D802" s="16"/>
      <c r="E802" s="15"/>
      <c r="F802" s="15"/>
      <c r="G802" s="15"/>
      <c r="M802" s="15"/>
      <c r="N802" s="17"/>
      <c r="O802" s="17"/>
    </row>
    <row r="803" spans="4:15" s="40" customFormat="1" ht="14.1" customHeight="1">
      <c r="D803" s="16"/>
      <c r="E803" s="15"/>
      <c r="F803" s="15"/>
      <c r="G803" s="15"/>
      <c r="M803" s="15"/>
      <c r="N803" s="17"/>
      <c r="O803" s="17"/>
    </row>
    <row r="804" spans="4:15" s="40" customFormat="1" ht="14.1" customHeight="1">
      <c r="D804" s="16"/>
      <c r="E804" s="15"/>
      <c r="F804" s="15"/>
      <c r="G804" s="15"/>
      <c r="M804" s="15"/>
      <c r="N804" s="17"/>
      <c r="O804" s="17"/>
    </row>
    <row r="805" spans="4:15" s="40" customFormat="1" ht="14.1" customHeight="1">
      <c r="D805" s="16"/>
      <c r="E805" s="15"/>
      <c r="F805" s="15"/>
      <c r="G805" s="15"/>
      <c r="I805" s="15"/>
      <c r="J805" s="15"/>
      <c r="K805" s="15"/>
      <c r="M805" s="15"/>
      <c r="N805" s="17"/>
      <c r="O805" s="17"/>
    </row>
    <row r="806" spans="4:15" s="40" customFormat="1" ht="14.1" customHeight="1">
      <c r="D806" s="16"/>
      <c r="E806" s="15"/>
      <c r="F806" s="15"/>
      <c r="G806" s="15"/>
      <c r="I806" s="15"/>
      <c r="J806" s="15"/>
      <c r="K806" s="15"/>
      <c r="M806" s="15"/>
      <c r="N806" s="17"/>
      <c r="O806" s="17"/>
    </row>
    <row r="807" spans="4:15" s="40" customFormat="1" ht="14.1" customHeight="1">
      <c r="D807" s="16"/>
      <c r="E807" s="15"/>
      <c r="F807" s="15"/>
      <c r="G807" s="15"/>
      <c r="I807" s="15"/>
      <c r="J807" s="15"/>
      <c r="K807" s="15"/>
      <c r="M807" s="15"/>
      <c r="N807" s="17"/>
      <c r="O807" s="17"/>
    </row>
    <row r="808" spans="4:15" s="40" customFormat="1" ht="14.1" customHeight="1">
      <c r="D808" s="16"/>
      <c r="E808" s="15"/>
      <c r="F808" s="15"/>
      <c r="G808" s="15"/>
      <c r="I808" s="15"/>
      <c r="J808" s="15"/>
      <c r="K808" s="15"/>
      <c r="M808" s="15"/>
      <c r="N808" s="17"/>
      <c r="O808" s="17"/>
    </row>
    <row r="809" spans="4:15" s="40" customFormat="1" ht="14.1" customHeight="1">
      <c r="D809" s="16"/>
      <c r="E809" s="15"/>
      <c r="F809" s="15"/>
      <c r="G809" s="15"/>
      <c r="I809" s="15"/>
      <c r="J809" s="15"/>
      <c r="K809" s="15"/>
      <c r="M809" s="15"/>
      <c r="N809" s="17"/>
      <c r="O809" s="17"/>
    </row>
    <row r="810" spans="4:15" s="40" customFormat="1" ht="14.1" customHeight="1">
      <c r="D810" s="16"/>
      <c r="E810" s="15"/>
      <c r="F810" s="15"/>
      <c r="G810" s="15"/>
      <c r="I810" s="15"/>
      <c r="J810" s="15"/>
      <c r="K810" s="15"/>
      <c r="M810" s="15"/>
      <c r="N810" s="17"/>
      <c r="O810" s="17"/>
    </row>
    <row r="811" spans="4:15" s="40" customFormat="1" ht="14.1" customHeight="1">
      <c r="D811" s="16"/>
      <c r="E811" s="15"/>
      <c r="F811" s="15"/>
      <c r="G811" s="15"/>
      <c r="I811" s="15"/>
      <c r="J811" s="15"/>
      <c r="K811" s="15"/>
      <c r="M811" s="15"/>
      <c r="N811" s="17"/>
      <c r="O811" s="17"/>
    </row>
    <row r="812" spans="4:15" s="40" customFormat="1" ht="14.1" customHeight="1">
      <c r="D812" s="16"/>
      <c r="E812" s="15"/>
      <c r="F812" s="15"/>
      <c r="G812" s="15"/>
      <c r="I812" s="15"/>
      <c r="J812" s="15"/>
      <c r="K812" s="15"/>
      <c r="M812" s="15"/>
      <c r="N812" s="17"/>
      <c r="O812" s="17"/>
    </row>
    <row r="813" spans="4:15" s="40" customFormat="1" ht="14.1" customHeight="1">
      <c r="D813" s="16"/>
      <c r="E813" s="15"/>
      <c r="F813" s="15"/>
      <c r="G813" s="15"/>
      <c r="I813" s="15"/>
      <c r="J813" s="17"/>
      <c r="K813" s="17"/>
      <c r="M813" s="15"/>
      <c r="N813" s="17"/>
      <c r="O813" s="17"/>
    </row>
    <row r="814" spans="4:15" s="40" customFormat="1" ht="14.1" customHeight="1">
      <c r="D814" s="16"/>
      <c r="E814" s="15"/>
      <c r="F814" s="15"/>
      <c r="G814" s="15"/>
      <c r="I814" s="15"/>
      <c r="J814" s="17"/>
      <c r="K814" s="17"/>
      <c r="M814" s="15"/>
      <c r="N814" s="17"/>
      <c r="O814" s="17"/>
    </row>
    <row r="815" spans="4:15" s="40" customFormat="1" ht="14.1" customHeight="1">
      <c r="D815" s="16"/>
      <c r="E815" s="15"/>
      <c r="F815" s="15"/>
      <c r="G815" s="15"/>
      <c r="I815" s="15"/>
      <c r="J815" s="17"/>
      <c r="K815" s="17"/>
      <c r="M815" s="15"/>
      <c r="N815" s="17"/>
      <c r="O815" s="17"/>
    </row>
    <row r="816" spans="4:15" s="40" customFormat="1" ht="14.1" customHeight="1">
      <c r="D816" s="16"/>
      <c r="E816" s="15"/>
      <c r="F816" s="15"/>
      <c r="G816" s="15"/>
      <c r="I816" s="15"/>
      <c r="J816" s="17"/>
      <c r="K816" s="17"/>
      <c r="M816" s="15"/>
      <c r="N816" s="17"/>
      <c r="O816" s="17"/>
    </row>
    <row r="817" spans="4:15" s="40" customFormat="1" ht="14.1" customHeight="1">
      <c r="D817" s="16"/>
      <c r="E817" s="15"/>
      <c r="F817" s="15"/>
      <c r="G817" s="15"/>
      <c r="I817" s="15"/>
      <c r="J817" s="17"/>
      <c r="K817" s="17"/>
      <c r="M817" s="15"/>
      <c r="N817" s="17"/>
      <c r="O817" s="17"/>
    </row>
    <row r="818" spans="4:15" s="40" customFormat="1" ht="14.1" customHeight="1">
      <c r="D818" s="16"/>
      <c r="E818" s="15"/>
      <c r="F818" s="15"/>
      <c r="G818" s="15"/>
      <c r="I818" s="15"/>
      <c r="J818" s="17"/>
      <c r="K818" s="17"/>
      <c r="M818" s="15"/>
      <c r="N818" s="17"/>
      <c r="O818" s="17"/>
    </row>
    <row r="819" spans="4:15" s="40" customFormat="1" ht="14.1" customHeight="1">
      <c r="D819" s="16"/>
      <c r="E819" s="15"/>
      <c r="F819" s="15"/>
      <c r="G819" s="15"/>
      <c r="I819" s="15"/>
      <c r="J819" s="17"/>
      <c r="K819" s="17"/>
      <c r="M819" s="15"/>
      <c r="N819" s="17"/>
      <c r="O819" s="17"/>
    </row>
    <row r="820" spans="4:15" s="40" customFormat="1" ht="14.1" customHeight="1">
      <c r="D820" s="16"/>
      <c r="E820" s="15"/>
      <c r="F820" s="15"/>
      <c r="G820" s="15"/>
      <c r="I820" s="15"/>
      <c r="J820" s="17"/>
      <c r="K820" s="17"/>
      <c r="M820" s="15"/>
      <c r="N820" s="17"/>
      <c r="O820" s="17"/>
    </row>
    <row r="821" spans="4:15" s="40" customFormat="1" ht="14.1" customHeight="1">
      <c r="D821" s="16"/>
      <c r="E821" s="15"/>
      <c r="F821" s="15"/>
      <c r="G821" s="15"/>
      <c r="I821" s="15"/>
      <c r="J821" s="17"/>
      <c r="K821" s="17"/>
      <c r="M821" s="15"/>
      <c r="N821" s="17"/>
      <c r="O821" s="17"/>
    </row>
    <row r="822" spans="4:15" s="40" customFormat="1" ht="14.1" customHeight="1">
      <c r="D822" s="16"/>
      <c r="E822" s="15"/>
      <c r="F822" s="15"/>
      <c r="G822" s="15"/>
      <c r="I822" s="15"/>
      <c r="J822" s="17"/>
      <c r="K822" s="17"/>
      <c r="M822" s="15"/>
      <c r="N822" s="17"/>
      <c r="O822" s="17"/>
    </row>
    <row r="823" spans="4:15" s="40" customFormat="1" ht="14.1" customHeight="1">
      <c r="D823" s="16"/>
      <c r="E823" s="15"/>
      <c r="F823" s="15"/>
      <c r="G823" s="15"/>
      <c r="I823" s="15"/>
      <c r="J823" s="17"/>
      <c r="K823" s="17"/>
      <c r="M823" s="15"/>
      <c r="N823" s="17"/>
      <c r="O823" s="17"/>
    </row>
    <row r="824" spans="4:15" s="40" customFormat="1" ht="14.1" customHeight="1">
      <c r="D824" s="16"/>
      <c r="E824" s="15"/>
      <c r="F824" s="15"/>
      <c r="G824" s="15"/>
      <c r="I824" s="15"/>
      <c r="J824" s="17"/>
      <c r="K824" s="17"/>
      <c r="M824" s="15"/>
      <c r="N824" s="17"/>
      <c r="O824" s="17"/>
    </row>
    <row r="825" spans="4:15" s="40" customFormat="1" ht="14.1" customHeight="1">
      <c r="D825" s="16"/>
      <c r="E825" s="15"/>
      <c r="F825" s="15"/>
      <c r="G825" s="15"/>
      <c r="I825" s="15"/>
      <c r="J825" s="17"/>
      <c r="K825" s="17"/>
      <c r="M825" s="15"/>
      <c r="N825" s="17"/>
      <c r="O825" s="17"/>
    </row>
    <row r="826" spans="4:15" s="40" customFormat="1" ht="14.1" customHeight="1">
      <c r="D826" s="16"/>
      <c r="E826" s="15"/>
      <c r="F826" s="15"/>
      <c r="G826" s="15"/>
      <c r="I826" s="15"/>
      <c r="J826" s="17"/>
      <c r="K826" s="17"/>
      <c r="M826" s="15"/>
      <c r="N826" s="17"/>
      <c r="O826" s="17"/>
    </row>
    <row r="827" spans="4:15" s="40" customFormat="1" ht="14.1" customHeight="1">
      <c r="D827" s="16"/>
      <c r="E827" s="15"/>
      <c r="F827" s="15"/>
      <c r="G827" s="15"/>
      <c r="I827" s="15"/>
      <c r="J827" s="17"/>
      <c r="K827" s="17"/>
      <c r="M827" s="15"/>
      <c r="N827" s="17"/>
      <c r="O827" s="17"/>
    </row>
    <row r="828" spans="4:15" s="40" customFormat="1" ht="14.1" customHeight="1">
      <c r="D828" s="16"/>
      <c r="E828" s="15"/>
      <c r="F828" s="15"/>
      <c r="G828" s="15"/>
      <c r="I828" s="15"/>
      <c r="J828" s="17"/>
      <c r="K828" s="17"/>
      <c r="M828" s="15"/>
      <c r="N828" s="17"/>
      <c r="O828" s="17"/>
    </row>
    <row r="829" spans="4:15" s="40" customFormat="1" ht="14.1" customHeight="1">
      <c r="D829" s="16"/>
      <c r="E829" s="15"/>
      <c r="F829" s="15"/>
      <c r="G829" s="15"/>
      <c r="I829" s="15"/>
      <c r="J829" s="17"/>
      <c r="K829" s="17"/>
      <c r="M829" s="15"/>
      <c r="N829" s="17"/>
      <c r="O829" s="17"/>
    </row>
    <row r="830" spans="4:15" s="40" customFormat="1" ht="14.1" customHeight="1">
      <c r="D830" s="16"/>
      <c r="E830" s="15"/>
      <c r="F830" s="15"/>
      <c r="G830" s="15"/>
      <c r="I830" s="15"/>
      <c r="J830" s="17"/>
      <c r="K830" s="17"/>
      <c r="M830" s="15"/>
      <c r="N830" s="17"/>
      <c r="O830" s="17"/>
    </row>
    <row r="831" spans="4:15" s="40" customFormat="1" ht="14.1" customHeight="1">
      <c r="D831" s="16"/>
      <c r="E831" s="15"/>
      <c r="F831" s="15"/>
      <c r="G831" s="15"/>
      <c r="I831" s="15"/>
      <c r="J831" s="17"/>
      <c r="K831" s="17"/>
      <c r="M831" s="15"/>
      <c r="N831" s="17"/>
      <c r="O831" s="17"/>
    </row>
    <row r="832" spans="4:15" s="40" customFormat="1" ht="14.1" customHeight="1">
      <c r="D832" s="16"/>
      <c r="E832" s="15"/>
      <c r="F832" s="15"/>
      <c r="G832" s="15"/>
      <c r="I832" s="15"/>
      <c r="J832" s="17"/>
      <c r="K832" s="17"/>
      <c r="M832" s="15"/>
      <c r="N832" s="17"/>
      <c r="O832" s="17"/>
    </row>
    <row r="833" spans="4:15" s="40" customFormat="1" ht="14.1" customHeight="1">
      <c r="D833" s="16"/>
      <c r="E833" s="15"/>
      <c r="F833" s="15"/>
      <c r="G833" s="15"/>
      <c r="I833" s="15"/>
      <c r="J833" s="17"/>
      <c r="K833" s="17"/>
      <c r="M833" s="15"/>
      <c r="N833" s="17"/>
      <c r="O833" s="17"/>
    </row>
    <row r="834" spans="4:15" s="40" customFormat="1" ht="14.1" customHeight="1">
      <c r="D834" s="16"/>
      <c r="E834" s="15"/>
      <c r="F834" s="15"/>
      <c r="G834" s="15"/>
      <c r="I834" s="15"/>
      <c r="J834" s="17"/>
      <c r="K834" s="17"/>
      <c r="M834" s="15"/>
      <c r="N834" s="17"/>
      <c r="O834" s="17"/>
    </row>
    <row r="835" spans="4:15" s="40" customFormat="1" ht="14.1" customHeight="1">
      <c r="D835" s="16"/>
      <c r="E835" s="15"/>
      <c r="F835" s="15"/>
      <c r="G835" s="15"/>
      <c r="I835" s="15"/>
      <c r="J835" s="17"/>
      <c r="K835" s="17"/>
      <c r="M835" s="15"/>
      <c r="N835" s="17"/>
      <c r="O835" s="17"/>
    </row>
    <row r="836" spans="4:15" s="40" customFormat="1" ht="14.1" customHeight="1">
      <c r="D836" s="16"/>
      <c r="E836" s="15"/>
      <c r="F836" s="15"/>
      <c r="G836" s="15"/>
      <c r="I836" s="15"/>
      <c r="J836" s="17"/>
      <c r="K836" s="17"/>
      <c r="M836" s="15"/>
      <c r="N836" s="17"/>
      <c r="O836" s="17"/>
    </row>
    <row r="837" spans="4:15" s="40" customFormat="1" ht="14.1" customHeight="1">
      <c r="D837" s="16"/>
      <c r="E837" s="15"/>
      <c r="F837" s="15"/>
      <c r="G837" s="15"/>
      <c r="I837" s="15"/>
      <c r="J837" s="17"/>
      <c r="K837" s="17"/>
      <c r="M837" s="15"/>
      <c r="N837" s="17"/>
      <c r="O837" s="17"/>
    </row>
    <row r="838" spans="4:15" s="40" customFormat="1" ht="14.1" customHeight="1">
      <c r="D838" s="16"/>
      <c r="E838" s="15"/>
      <c r="F838" s="15"/>
      <c r="G838" s="15"/>
      <c r="I838" s="15"/>
      <c r="J838" s="17"/>
      <c r="K838" s="17"/>
      <c r="M838" s="15"/>
      <c r="N838" s="17"/>
      <c r="O838" s="17"/>
    </row>
    <row r="839" spans="4:15" s="40" customFormat="1" ht="14.1" customHeight="1">
      <c r="D839" s="16"/>
      <c r="E839" s="15"/>
      <c r="F839" s="15"/>
      <c r="G839" s="15"/>
      <c r="I839" s="15"/>
      <c r="J839" s="17"/>
      <c r="K839" s="17"/>
      <c r="M839" s="15"/>
      <c r="N839" s="17"/>
      <c r="O839" s="17"/>
    </row>
    <row r="840" spans="4:15" s="40" customFormat="1" ht="14.1" customHeight="1">
      <c r="D840" s="16"/>
      <c r="E840" s="15"/>
      <c r="F840" s="15"/>
      <c r="G840" s="15"/>
      <c r="I840" s="15"/>
      <c r="J840" s="17"/>
      <c r="K840" s="17"/>
      <c r="M840" s="15"/>
      <c r="N840" s="17"/>
      <c r="O840" s="17"/>
    </row>
    <row r="841" spans="4:15" s="40" customFormat="1" ht="14.1" customHeight="1">
      <c r="D841" s="16"/>
      <c r="E841" s="15"/>
      <c r="F841" s="15"/>
      <c r="G841" s="15"/>
      <c r="I841" s="15"/>
      <c r="J841" s="17"/>
      <c r="K841" s="17"/>
      <c r="M841" s="15"/>
      <c r="N841" s="17"/>
      <c r="O841" s="17"/>
    </row>
    <row r="842" spans="4:15" s="40" customFormat="1" ht="14.1" customHeight="1">
      <c r="D842" s="16"/>
      <c r="E842" s="15"/>
      <c r="F842" s="15"/>
      <c r="G842" s="15"/>
      <c r="I842" s="15"/>
      <c r="J842" s="17"/>
      <c r="K842" s="17"/>
      <c r="M842" s="15"/>
      <c r="N842" s="17"/>
      <c r="O842" s="17"/>
    </row>
    <row r="843" spans="4:15" s="40" customFormat="1" ht="14.1" customHeight="1">
      <c r="D843" s="16"/>
      <c r="E843" s="15"/>
      <c r="F843" s="15"/>
      <c r="G843" s="15"/>
      <c r="I843" s="15"/>
      <c r="J843" s="17"/>
      <c r="K843" s="17"/>
      <c r="M843" s="15"/>
      <c r="N843" s="17"/>
      <c r="O843" s="17"/>
    </row>
    <row r="844" spans="4:15" s="40" customFormat="1" ht="14.1" customHeight="1">
      <c r="D844" s="16"/>
      <c r="E844" s="15"/>
      <c r="F844" s="15"/>
      <c r="G844" s="15"/>
      <c r="I844" s="15"/>
      <c r="J844" s="17"/>
      <c r="K844" s="17"/>
      <c r="M844" s="15"/>
      <c r="N844" s="17"/>
      <c r="O844" s="17"/>
    </row>
    <row r="845" spans="4:15" s="40" customFormat="1" ht="14.1" customHeight="1">
      <c r="D845" s="16"/>
      <c r="E845" s="15"/>
      <c r="F845" s="15"/>
      <c r="G845" s="15"/>
      <c r="I845" s="15"/>
      <c r="J845" s="17"/>
      <c r="K845" s="17"/>
      <c r="M845" s="15"/>
      <c r="N845" s="17"/>
      <c r="O845" s="17"/>
    </row>
    <row r="846" spans="4:15" s="40" customFormat="1" ht="14.1" customHeight="1">
      <c r="D846" s="16"/>
      <c r="E846" s="15"/>
      <c r="F846" s="15"/>
      <c r="G846" s="15"/>
      <c r="I846" s="15"/>
      <c r="J846" s="17"/>
      <c r="K846" s="17"/>
      <c r="M846" s="15"/>
      <c r="N846" s="17"/>
      <c r="O846" s="17"/>
    </row>
    <row r="847" spans="4:15" s="40" customFormat="1" ht="14.1" customHeight="1">
      <c r="D847" s="16"/>
      <c r="E847" s="15"/>
      <c r="F847" s="15"/>
      <c r="G847" s="15"/>
      <c r="I847" s="15"/>
      <c r="J847" s="17"/>
      <c r="K847" s="17"/>
      <c r="M847" s="15"/>
      <c r="N847" s="17"/>
      <c r="O847" s="17"/>
    </row>
    <row r="848" spans="4:15" s="40" customFormat="1" ht="14.1" customHeight="1">
      <c r="D848" s="16"/>
      <c r="E848" s="15"/>
      <c r="F848" s="15"/>
      <c r="G848" s="15"/>
      <c r="I848" s="15"/>
      <c r="J848" s="17"/>
      <c r="K848" s="17"/>
      <c r="M848" s="15"/>
      <c r="N848" s="17"/>
      <c r="O848" s="17"/>
    </row>
    <row r="849" spans="4:15" s="40" customFormat="1" ht="14.1" customHeight="1">
      <c r="D849" s="16"/>
      <c r="E849" s="15"/>
      <c r="F849" s="15"/>
      <c r="G849" s="15"/>
      <c r="I849" s="15"/>
      <c r="J849" s="17"/>
      <c r="K849" s="17"/>
      <c r="M849" s="15"/>
      <c r="N849" s="17"/>
      <c r="O849" s="17"/>
    </row>
    <row r="850" spans="4:15" s="40" customFormat="1" ht="14.1" customHeight="1">
      <c r="D850" s="16"/>
      <c r="E850" s="15"/>
      <c r="F850" s="15"/>
      <c r="G850" s="15"/>
      <c r="I850" s="15"/>
      <c r="J850" s="17"/>
      <c r="K850" s="17"/>
      <c r="M850" s="15"/>
      <c r="N850" s="17"/>
      <c r="O850" s="17"/>
    </row>
    <row r="851" spans="4:15" s="40" customFormat="1" ht="14.1" customHeight="1">
      <c r="D851" s="16"/>
      <c r="E851" s="15"/>
      <c r="F851" s="15"/>
      <c r="G851" s="15"/>
      <c r="I851" s="15"/>
      <c r="J851" s="17"/>
      <c r="K851" s="17"/>
      <c r="M851" s="15"/>
      <c r="N851" s="17"/>
      <c r="O851" s="17"/>
    </row>
    <row r="852" spans="4:15" s="40" customFormat="1" ht="14.1" customHeight="1">
      <c r="D852" s="16"/>
      <c r="E852" s="15"/>
      <c r="F852" s="15"/>
      <c r="G852" s="15"/>
      <c r="I852" s="15"/>
      <c r="J852" s="17"/>
      <c r="K852" s="17"/>
      <c r="M852" s="15"/>
      <c r="N852" s="17"/>
      <c r="O852" s="17"/>
    </row>
    <row r="853" spans="4:15" s="40" customFormat="1" ht="14.1" customHeight="1">
      <c r="D853" s="16"/>
      <c r="E853" s="15"/>
      <c r="F853" s="15"/>
      <c r="G853" s="15"/>
      <c r="I853" s="15"/>
      <c r="J853" s="17"/>
      <c r="K853" s="17"/>
      <c r="M853" s="15"/>
      <c r="N853" s="17"/>
      <c r="O853" s="17"/>
    </row>
    <row r="854" spans="4:15" s="40" customFormat="1" ht="14.1" customHeight="1">
      <c r="D854" s="16"/>
      <c r="E854" s="15"/>
      <c r="F854" s="15"/>
      <c r="G854" s="15"/>
      <c r="I854" s="15"/>
      <c r="J854" s="17"/>
      <c r="K854" s="17"/>
      <c r="M854" s="15"/>
      <c r="N854" s="17"/>
      <c r="O854" s="17"/>
    </row>
    <row r="855" spans="4:15" s="40" customFormat="1" ht="14.1" customHeight="1">
      <c r="D855" s="16"/>
      <c r="E855" s="15"/>
      <c r="F855" s="15"/>
      <c r="G855" s="15"/>
      <c r="I855" s="15"/>
      <c r="J855" s="17"/>
      <c r="K855" s="17"/>
      <c r="M855" s="15"/>
      <c r="N855" s="17"/>
      <c r="O855" s="17"/>
    </row>
    <row r="856" spans="4:15" s="40" customFormat="1" ht="14.1" customHeight="1">
      <c r="D856" s="16"/>
      <c r="E856" s="15"/>
      <c r="F856" s="15"/>
      <c r="G856" s="15"/>
      <c r="I856" s="15"/>
      <c r="J856" s="17"/>
      <c r="K856" s="17"/>
      <c r="M856" s="15"/>
      <c r="N856" s="17"/>
      <c r="O856" s="17"/>
    </row>
    <row r="857" spans="4:15" s="40" customFormat="1" ht="14.1" customHeight="1">
      <c r="D857" s="16"/>
      <c r="E857" s="15"/>
      <c r="F857" s="15"/>
      <c r="G857" s="15"/>
      <c r="I857" s="15"/>
      <c r="J857" s="17"/>
      <c r="K857" s="17"/>
      <c r="M857" s="15"/>
      <c r="N857" s="17"/>
      <c r="O857" s="17"/>
    </row>
    <row r="858" spans="4:15" s="40" customFormat="1" ht="14.1" customHeight="1">
      <c r="D858" s="16"/>
      <c r="E858" s="15"/>
      <c r="F858" s="15"/>
      <c r="G858" s="15"/>
      <c r="I858" s="15"/>
      <c r="J858" s="17"/>
      <c r="K858" s="17"/>
      <c r="M858" s="15"/>
      <c r="N858" s="17"/>
      <c r="O858" s="17"/>
    </row>
    <row r="859" spans="4:15" s="40" customFormat="1" ht="14.1" customHeight="1">
      <c r="D859" s="16"/>
      <c r="E859" s="15"/>
      <c r="F859" s="15"/>
      <c r="G859" s="15"/>
      <c r="I859" s="15"/>
      <c r="J859" s="17"/>
      <c r="K859" s="17"/>
      <c r="M859" s="15"/>
      <c r="N859" s="17"/>
      <c r="O859" s="17"/>
    </row>
    <row r="860" spans="4:15" s="40" customFormat="1" ht="14.1" customHeight="1">
      <c r="D860" s="16"/>
      <c r="E860" s="15"/>
      <c r="F860" s="15"/>
      <c r="G860" s="15"/>
      <c r="I860" s="15"/>
      <c r="J860" s="17"/>
      <c r="K860" s="17"/>
      <c r="M860" s="15"/>
      <c r="N860" s="17"/>
      <c r="O860" s="17"/>
    </row>
    <row r="861" spans="4:15" s="40" customFormat="1" ht="14.1" customHeight="1">
      <c r="D861" s="16"/>
      <c r="E861" s="15"/>
      <c r="F861" s="15"/>
      <c r="G861" s="15"/>
      <c r="I861" s="15"/>
      <c r="J861" s="17"/>
      <c r="K861" s="17"/>
      <c r="M861" s="15"/>
      <c r="N861" s="17"/>
      <c r="O861" s="17"/>
    </row>
    <row r="862" spans="4:15" s="40" customFormat="1" ht="14.1" customHeight="1">
      <c r="D862" s="16"/>
      <c r="I862" s="15"/>
      <c r="J862" s="17"/>
      <c r="K862" s="17"/>
      <c r="M862" s="15"/>
      <c r="N862" s="17"/>
      <c r="O862" s="17"/>
    </row>
    <row r="863" spans="4:15" s="40" customFormat="1" ht="14.1" customHeight="1">
      <c r="D863" s="16"/>
      <c r="I863" s="15"/>
      <c r="J863" s="17"/>
      <c r="K863" s="17"/>
      <c r="M863" s="15"/>
      <c r="N863" s="17"/>
      <c r="O863" s="17"/>
    </row>
    <row r="864" spans="4:15" s="40" customFormat="1" ht="14.1" customHeight="1">
      <c r="D864" s="16"/>
      <c r="I864" s="15"/>
      <c r="J864" s="17"/>
      <c r="K864" s="17"/>
      <c r="M864" s="15"/>
      <c r="N864" s="17"/>
      <c r="O864" s="17"/>
    </row>
    <row r="865" spans="4:15" s="40" customFormat="1" ht="14.1" customHeight="1">
      <c r="D865" s="16"/>
      <c r="I865" s="15"/>
      <c r="J865" s="17"/>
      <c r="K865" s="17"/>
      <c r="M865" s="15"/>
      <c r="N865" s="17"/>
      <c r="O865" s="17"/>
    </row>
    <row r="866" spans="4:15" s="40" customFormat="1" ht="14.1" customHeight="1">
      <c r="D866" s="16"/>
      <c r="J866" s="53"/>
      <c r="K866" s="53"/>
      <c r="M866" s="15"/>
      <c r="N866" s="17"/>
      <c r="O866" s="17"/>
    </row>
    <row r="867" spans="4:15" s="40" customFormat="1" ht="14.1" customHeight="1">
      <c r="D867" s="16"/>
      <c r="J867" s="53"/>
      <c r="K867" s="53"/>
      <c r="M867" s="15"/>
      <c r="N867" s="17"/>
      <c r="O867" s="17"/>
    </row>
    <row r="868" spans="4:15" s="40" customFormat="1" ht="14.1" customHeight="1">
      <c r="D868" s="16"/>
      <c r="J868" s="53"/>
      <c r="K868" s="53"/>
      <c r="M868" s="15"/>
      <c r="N868" s="17"/>
      <c r="O868" s="17"/>
    </row>
    <row r="869" spans="4:15" s="40" customFormat="1" ht="14.1" customHeight="1">
      <c r="D869" s="16"/>
      <c r="J869" s="53"/>
      <c r="K869" s="53"/>
      <c r="M869" s="15"/>
      <c r="N869" s="17"/>
      <c r="O869" s="17"/>
    </row>
    <row r="870" spans="4:15" s="40" customFormat="1" ht="14.1" customHeight="1">
      <c r="D870" s="16"/>
      <c r="J870" s="53"/>
      <c r="K870" s="53"/>
      <c r="M870" s="15"/>
      <c r="N870" s="17"/>
      <c r="O870" s="17"/>
    </row>
    <row r="871" spans="4:15" s="40" customFormat="1" ht="14.1" customHeight="1">
      <c r="D871" s="16"/>
      <c r="J871" s="53"/>
      <c r="K871" s="53"/>
      <c r="M871" s="15"/>
      <c r="N871" s="17"/>
      <c r="O871" s="17"/>
    </row>
    <row r="872" spans="4:15" s="40" customFormat="1" ht="14.1" customHeight="1">
      <c r="D872" s="16"/>
      <c r="J872" s="53"/>
      <c r="K872" s="53"/>
      <c r="M872" s="15"/>
      <c r="N872" s="17"/>
      <c r="O872" s="17"/>
    </row>
    <row r="873" spans="4:15" s="40" customFormat="1" ht="14.1" customHeight="1">
      <c r="D873" s="16"/>
      <c r="J873" s="53"/>
      <c r="K873" s="53"/>
      <c r="N873" s="53"/>
      <c r="O873" s="53"/>
    </row>
    <row r="874" spans="4:15" s="40" customFormat="1" ht="14.1" customHeight="1">
      <c r="D874" s="16"/>
      <c r="J874" s="53"/>
      <c r="K874" s="53"/>
      <c r="N874" s="53"/>
      <c r="O874" s="53"/>
    </row>
    <row r="875" spans="4:15" s="40" customFormat="1" ht="14.1" customHeight="1">
      <c r="D875" s="16"/>
      <c r="J875" s="53"/>
      <c r="K875" s="53"/>
      <c r="N875" s="53"/>
      <c r="O875" s="53"/>
    </row>
    <row r="876" spans="4:15" s="40" customFormat="1" ht="14.1" customHeight="1">
      <c r="D876" s="16"/>
      <c r="J876" s="53"/>
      <c r="K876" s="53"/>
      <c r="N876" s="53"/>
      <c r="O876" s="53"/>
    </row>
    <row r="877" spans="4:15" s="40" customFormat="1" ht="14.1" customHeight="1">
      <c r="D877" s="16"/>
      <c r="J877" s="53"/>
      <c r="K877" s="53"/>
      <c r="N877" s="53"/>
      <c r="O877" s="53"/>
    </row>
    <row r="878" spans="4:15" s="40" customFormat="1" ht="14.1" customHeight="1">
      <c r="D878" s="16"/>
      <c r="J878" s="53"/>
      <c r="K878" s="53"/>
      <c r="N878" s="53"/>
      <c r="O878" s="53"/>
    </row>
    <row r="879" spans="4:15" s="40" customFormat="1" ht="14.1" customHeight="1">
      <c r="D879" s="16"/>
      <c r="J879" s="53"/>
      <c r="K879" s="53"/>
      <c r="N879" s="53"/>
      <c r="O879" s="53"/>
    </row>
    <row r="880" spans="4:15" s="40" customFormat="1" ht="14.1" customHeight="1">
      <c r="D880" s="16"/>
      <c r="J880" s="53"/>
      <c r="K880" s="53"/>
      <c r="N880" s="53"/>
      <c r="O880" s="53"/>
    </row>
    <row r="881" spans="4:15" s="40" customFormat="1" ht="14.1" customHeight="1">
      <c r="D881" s="16"/>
      <c r="J881" s="53"/>
      <c r="K881" s="53"/>
      <c r="N881" s="53"/>
      <c r="O881" s="53"/>
    </row>
    <row r="882" spans="4:15" s="40" customFormat="1" ht="14.1" customHeight="1">
      <c r="D882" s="16"/>
      <c r="J882" s="53"/>
      <c r="K882" s="53"/>
      <c r="N882" s="53"/>
      <c r="O882" s="53"/>
    </row>
    <row r="883" spans="4:15" s="40" customFormat="1" ht="14.1" customHeight="1">
      <c r="D883" s="16"/>
      <c r="J883" s="53"/>
      <c r="K883" s="53"/>
      <c r="N883" s="53"/>
      <c r="O883" s="53"/>
    </row>
    <row r="884" spans="4:15" s="40" customFormat="1" ht="14.1" customHeight="1">
      <c r="D884" s="16"/>
      <c r="J884" s="53"/>
      <c r="K884" s="53"/>
      <c r="N884" s="53"/>
      <c r="O884" s="53"/>
    </row>
    <row r="885" spans="4:15" s="40" customFormat="1" ht="14.1" customHeight="1">
      <c r="D885" s="16"/>
      <c r="J885" s="53"/>
      <c r="K885" s="53"/>
      <c r="N885" s="53"/>
      <c r="O885" s="53"/>
    </row>
    <row r="886" spans="4:15" s="40" customFormat="1" ht="14.1" customHeight="1">
      <c r="D886" s="16"/>
      <c r="J886" s="53"/>
      <c r="K886" s="53"/>
      <c r="N886" s="53"/>
      <c r="O886" s="53"/>
    </row>
    <row r="887" spans="4:15" s="40" customFormat="1" ht="14.1" customHeight="1">
      <c r="D887" s="16"/>
      <c r="J887" s="53"/>
      <c r="K887" s="53"/>
      <c r="N887" s="53"/>
      <c r="O887" s="53"/>
    </row>
    <row r="888" spans="4:15" s="40" customFormat="1" ht="14.1" customHeight="1">
      <c r="D888" s="16"/>
      <c r="J888" s="53"/>
      <c r="K888" s="53"/>
      <c r="N888" s="53"/>
      <c r="O888" s="53"/>
    </row>
    <row r="889" spans="4:15" s="40" customFormat="1" ht="14.1" customHeight="1">
      <c r="D889" s="16"/>
      <c r="J889" s="53"/>
      <c r="K889" s="53"/>
      <c r="N889" s="53"/>
      <c r="O889" s="53"/>
    </row>
    <row r="890" spans="4:15" s="40" customFormat="1" ht="14.1" customHeight="1">
      <c r="D890" s="16"/>
      <c r="J890" s="53"/>
      <c r="K890" s="53"/>
      <c r="N890" s="53"/>
      <c r="O890" s="53"/>
    </row>
    <row r="891" spans="4:15" s="40" customFormat="1" ht="14.1" customHeight="1">
      <c r="D891" s="16"/>
      <c r="J891" s="53"/>
      <c r="K891" s="53"/>
      <c r="N891" s="53"/>
      <c r="O891" s="53"/>
    </row>
    <row r="892" spans="4:15" s="40" customFormat="1" ht="14.1" customHeight="1">
      <c r="D892" s="16"/>
      <c r="J892" s="53"/>
      <c r="K892" s="53"/>
      <c r="N892" s="53"/>
      <c r="O892" s="53"/>
    </row>
    <row r="893" spans="4:15" s="40" customFormat="1" ht="14.1" customHeight="1">
      <c r="D893" s="16"/>
      <c r="J893" s="53"/>
      <c r="K893" s="53"/>
      <c r="N893" s="53"/>
      <c r="O893" s="53"/>
    </row>
    <row r="894" spans="4:15" s="40" customFormat="1" ht="14.1" customHeight="1">
      <c r="D894" s="16"/>
      <c r="J894" s="53"/>
      <c r="K894" s="53"/>
      <c r="N894" s="53"/>
      <c r="O894" s="53"/>
    </row>
    <row r="895" spans="4:15" s="40" customFormat="1" ht="14.1" customHeight="1">
      <c r="D895" s="16"/>
      <c r="J895" s="53"/>
      <c r="K895" s="53"/>
      <c r="N895" s="53"/>
      <c r="O895" s="53"/>
    </row>
    <row r="896" spans="4:15" s="40" customFormat="1" ht="14.1" customHeight="1">
      <c r="D896" s="16"/>
      <c r="J896" s="53"/>
      <c r="K896" s="53"/>
    </row>
    <row r="897" spans="4:11" s="40" customFormat="1" ht="14.1" customHeight="1">
      <c r="D897" s="16"/>
      <c r="J897" s="53"/>
      <c r="K897" s="53"/>
    </row>
    <row r="898" spans="4:11" s="40" customFormat="1" ht="14.1" customHeight="1">
      <c r="D898" s="16"/>
      <c r="J898" s="53"/>
      <c r="K898" s="53"/>
    </row>
    <row r="899" spans="4:11" s="40" customFormat="1" ht="14.1" customHeight="1">
      <c r="D899" s="16"/>
      <c r="J899" s="53"/>
      <c r="K899" s="53"/>
    </row>
    <row r="900" spans="4:11" s="40" customFormat="1" ht="14.1" customHeight="1">
      <c r="D900" s="16"/>
      <c r="J900" s="53"/>
      <c r="K900" s="53"/>
    </row>
    <row r="901" spans="4:11" s="40" customFormat="1" ht="14.1" customHeight="1">
      <c r="D901" s="16"/>
      <c r="J901" s="53"/>
      <c r="K901" s="53"/>
    </row>
    <row r="902" spans="4:11" s="40" customFormat="1" ht="14.1" customHeight="1">
      <c r="D902" s="16"/>
      <c r="J902" s="53"/>
      <c r="K902" s="53"/>
    </row>
    <row r="903" spans="4:11" s="40" customFormat="1" ht="14.1" customHeight="1">
      <c r="D903" s="16"/>
      <c r="J903" s="53"/>
      <c r="K903" s="53"/>
    </row>
    <row r="904" spans="4:11" s="40" customFormat="1" ht="14.1" customHeight="1">
      <c r="D904" s="16"/>
      <c r="J904" s="53"/>
      <c r="K904" s="53"/>
    </row>
    <row r="905" spans="4:11" s="40" customFormat="1" ht="14.1" customHeight="1">
      <c r="D905" s="16"/>
      <c r="J905" s="53"/>
      <c r="K905" s="53"/>
    </row>
    <row r="906" spans="4:11" s="40" customFormat="1" ht="14.1" customHeight="1">
      <c r="D906" s="16"/>
      <c r="J906" s="53"/>
      <c r="K906" s="53"/>
    </row>
    <row r="907" spans="4:11" s="40" customFormat="1" ht="14.1" customHeight="1">
      <c r="D907" s="16"/>
      <c r="J907" s="53"/>
      <c r="K907" s="53"/>
    </row>
    <row r="908" spans="4:11" s="40" customFormat="1" ht="14.1" customHeight="1">
      <c r="D908" s="16"/>
      <c r="J908" s="53"/>
      <c r="K908" s="53"/>
    </row>
    <row r="909" spans="4:11" s="40" customFormat="1" ht="14.1" customHeight="1">
      <c r="D909" s="16"/>
      <c r="J909" s="53"/>
      <c r="K909" s="53"/>
    </row>
    <row r="910" spans="4:11" s="40" customFormat="1" ht="14.1" customHeight="1">
      <c r="D910" s="16"/>
      <c r="J910" s="53"/>
      <c r="K910" s="53"/>
    </row>
    <row r="911" spans="4:11" s="40" customFormat="1" ht="14.1" customHeight="1">
      <c r="D911" s="16"/>
      <c r="J911" s="53"/>
      <c r="K911" s="53"/>
    </row>
    <row r="912" spans="4:11" s="40" customFormat="1" ht="14.1" customHeight="1">
      <c r="D912" s="16"/>
      <c r="J912" s="53"/>
      <c r="K912" s="53"/>
    </row>
    <row r="913" spans="4:11" s="40" customFormat="1" ht="14.1" customHeight="1">
      <c r="D913" s="16"/>
      <c r="J913" s="53"/>
      <c r="K913" s="53"/>
    </row>
    <row r="914" spans="4:11" s="40" customFormat="1" ht="14.1" customHeight="1">
      <c r="D914" s="16"/>
      <c r="J914" s="53"/>
      <c r="K914" s="53"/>
    </row>
    <row r="915" spans="4:11" s="40" customFormat="1" ht="14.1" customHeight="1">
      <c r="D915" s="16"/>
      <c r="J915" s="53"/>
      <c r="K915" s="53"/>
    </row>
    <row r="916" spans="4:11" s="40" customFormat="1" ht="14.1" customHeight="1">
      <c r="D916" s="16"/>
      <c r="J916" s="53"/>
      <c r="K916" s="53"/>
    </row>
    <row r="917" spans="4:11" s="40" customFormat="1" ht="14.1" customHeight="1">
      <c r="D917" s="16"/>
      <c r="J917" s="53"/>
      <c r="K917" s="53"/>
    </row>
    <row r="918" spans="4:11" s="40" customFormat="1" ht="14.1" customHeight="1">
      <c r="D918" s="16"/>
      <c r="J918" s="53"/>
      <c r="K918" s="53"/>
    </row>
    <row r="919" spans="4:11" s="40" customFormat="1" ht="14.1" customHeight="1">
      <c r="D919" s="16"/>
      <c r="J919" s="53"/>
      <c r="K919" s="53"/>
    </row>
    <row r="920" spans="4:11" s="40" customFormat="1" ht="14.1" customHeight="1">
      <c r="D920" s="16"/>
      <c r="J920" s="53"/>
      <c r="K920" s="53"/>
    </row>
    <row r="921" spans="4:11" s="40" customFormat="1" ht="14.1" customHeight="1">
      <c r="D921" s="16"/>
      <c r="J921" s="53"/>
      <c r="K921" s="53"/>
    </row>
    <row r="922" spans="4:11" s="40" customFormat="1" ht="14.1" customHeight="1">
      <c r="D922" s="16"/>
      <c r="J922" s="53"/>
      <c r="K922" s="53"/>
    </row>
    <row r="923" spans="4:11" s="40" customFormat="1" ht="14.1" customHeight="1">
      <c r="D923" s="16"/>
      <c r="J923" s="53"/>
      <c r="K923" s="53"/>
    </row>
    <row r="924" spans="4:11" s="40" customFormat="1" ht="14.1" customHeight="1">
      <c r="D924" s="16"/>
      <c r="J924" s="53"/>
      <c r="K924" s="53"/>
    </row>
    <row r="925" spans="4:11" s="40" customFormat="1" ht="14.1" customHeight="1">
      <c r="D925" s="16"/>
      <c r="J925" s="53"/>
      <c r="K925" s="53"/>
    </row>
    <row r="926" spans="4:11" s="40" customFormat="1" ht="14.1" customHeight="1">
      <c r="D926" s="16"/>
      <c r="J926" s="53"/>
      <c r="K926" s="53"/>
    </row>
    <row r="927" spans="4:11" s="40" customFormat="1" ht="14.1" customHeight="1">
      <c r="D927" s="16"/>
      <c r="J927" s="53"/>
      <c r="K927" s="53"/>
    </row>
    <row r="928" spans="4:11" s="40" customFormat="1" ht="14.1" customHeight="1">
      <c r="D928" s="16"/>
      <c r="J928" s="53"/>
      <c r="K928" s="53"/>
    </row>
    <row r="929" spans="2:11" s="40" customFormat="1" ht="14.1" customHeight="1">
      <c r="D929" s="16"/>
      <c r="J929" s="53"/>
      <c r="K929" s="53"/>
    </row>
    <row r="930" spans="2:11" s="40" customFormat="1" ht="14.1" customHeight="1">
      <c r="B930" s="53"/>
      <c r="C930" s="53"/>
      <c r="D930" s="16"/>
      <c r="J930" s="53"/>
      <c r="K930" s="53"/>
    </row>
    <row r="931" spans="2:11" s="40" customFormat="1" ht="14.1" customHeight="1">
      <c r="B931" s="53"/>
      <c r="C931" s="53"/>
      <c r="D931" s="16"/>
      <c r="J931" s="53"/>
      <c r="K931" s="53"/>
    </row>
    <row r="932" spans="2:11" s="40" customFormat="1" ht="14.1" customHeight="1">
      <c r="B932" s="53"/>
      <c r="C932" s="53"/>
      <c r="D932" s="16"/>
      <c r="J932" s="53"/>
      <c r="K932" s="53"/>
    </row>
    <row r="933" spans="2:11" s="40" customFormat="1" ht="14.1" customHeight="1">
      <c r="B933" s="53"/>
      <c r="C933" s="53"/>
      <c r="D933" s="16"/>
      <c r="J933" s="53"/>
      <c r="K933" s="53"/>
    </row>
    <row r="934" spans="2:11" s="40" customFormat="1" ht="14.1" customHeight="1">
      <c r="B934" s="53"/>
      <c r="C934" s="53"/>
      <c r="D934" s="16"/>
      <c r="J934" s="53"/>
      <c r="K934" s="53"/>
    </row>
    <row r="935" spans="2:11" s="40" customFormat="1" ht="14.1" customHeight="1">
      <c r="B935" s="53"/>
      <c r="C935" s="53"/>
      <c r="D935" s="16"/>
      <c r="J935" s="53"/>
      <c r="K935" s="53"/>
    </row>
    <row r="936" spans="2:11" s="40" customFormat="1" ht="14.1" customHeight="1">
      <c r="B936" s="53"/>
      <c r="C936" s="53"/>
      <c r="D936" s="16"/>
      <c r="J936" s="53"/>
      <c r="K936" s="53"/>
    </row>
    <row r="937" spans="2:11" s="40" customFormat="1" ht="14.1" customHeight="1">
      <c r="B937" s="53"/>
      <c r="C937" s="53"/>
      <c r="D937" s="16"/>
      <c r="J937" s="53"/>
      <c r="K937" s="53"/>
    </row>
    <row r="938" spans="2:11" s="40" customFormat="1" ht="14.1" customHeight="1">
      <c r="B938" s="53"/>
      <c r="C938" s="53"/>
      <c r="D938" s="16"/>
      <c r="J938" s="53"/>
      <c r="K938" s="53"/>
    </row>
    <row r="939" spans="2:11" s="40" customFormat="1" ht="14.1" customHeight="1">
      <c r="B939" s="53"/>
      <c r="C939" s="53"/>
      <c r="D939" s="16"/>
      <c r="J939" s="53"/>
      <c r="K939" s="53"/>
    </row>
    <row r="940" spans="2:11" s="40" customFormat="1" ht="14.1" customHeight="1">
      <c r="B940" s="53"/>
      <c r="C940" s="53"/>
      <c r="D940" s="16"/>
      <c r="J940" s="53"/>
      <c r="K940" s="53"/>
    </row>
    <row r="941" spans="2:11" s="40" customFormat="1" ht="14.1" customHeight="1">
      <c r="B941" s="53"/>
      <c r="C941" s="53"/>
      <c r="D941" s="16"/>
      <c r="J941" s="53"/>
      <c r="K941" s="53"/>
    </row>
    <row r="942" spans="2:11" s="40" customFormat="1" ht="14.1" customHeight="1">
      <c r="B942" s="53"/>
      <c r="C942" s="53"/>
      <c r="D942" s="16"/>
      <c r="J942" s="53"/>
      <c r="K942" s="53"/>
    </row>
    <row r="943" spans="2:11" s="40" customFormat="1" ht="14.1" customHeight="1">
      <c r="B943" s="53"/>
      <c r="C943" s="53"/>
      <c r="D943" s="16"/>
      <c r="J943" s="53"/>
      <c r="K943" s="53"/>
    </row>
    <row r="944" spans="2:11" s="40" customFormat="1" ht="14.1" customHeight="1">
      <c r="B944" s="53"/>
      <c r="C944" s="53"/>
      <c r="D944" s="16"/>
      <c r="J944" s="53"/>
      <c r="K944" s="53"/>
    </row>
    <row r="945" spans="2:11" s="40" customFormat="1" ht="14.1" customHeight="1">
      <c r="B945" s="53"/>
      <c r="C945" s="53"/>
      <c r="D945" s="16"/>
      <c r="J945" s="53"/>
      <c r="K945" s="53"/>
    </row>
    <row r="946" spans="2:11" s="40" customFormat="1" ht="14.1" customHeight="1">
      <c r="B946" s="53"/>
      <c r="C946" s="53"/>
      <c r="D946" s="16"/>
      <c r="J946" s="53"/>
      <c r="K946" s="53"/>
    </row>
    <row r="947" spans="2:11" s="40" customFormat="1" ht="14.1" customHeight="1">
      <c r="B947" s="53"/>
      <c r="C947" s="53"/>
      <c r="D947" s="16"/>
      <c r="J947" s="53"/>
      <c r="K947" s="53"/>
    </row>
    <row r="948" spans="2:11" s="40" customFormat="1" ht="14.1" customHeight="1">
      <c r="B948" s="53"/>
      <c r="C948" s="53"/>
      <c r="D948" s="16"/>
      <c r="J948" s="53"/>
      <c r="K948" s="53"/>
    </row>
    <row r="949" spans="2:11" s="40" customFormat="1" ht="14.1" customHeight="1">
      <c r="B949" s="53"/>
      <c r="C949" s="53"/>
      <c r="D949" s="16"/>
      <c r="J949" s="53"/>
      <c r="K949" s="53"/>
    </row>
    <row r="950" spans="2:11" s="40" customFormat="1" ht="14.1" customHeight="1">
      <c r="B950" s="53"/>
      <c r="C950" s="53"/>
      <c r="D950" s="16"/>
      <c r="J950" s="53"/>
      <c r="K950" s="53"/>
    </row>
    <row r="951" spans="2:11" s="40" customFormat="1" ht="14.1" customHeight="1">
      <c r="B951" s="53"/>
      <c r="C951" s="53"/>
      <c r="D951" s="16"/>
      <c r="J951" s="53"/>
      <c r="K951" s="53"/>
    </row>
    <row r="952" spans="2:11" s="40" customFormat="1" ht="14.1" customHeight="1">
      <c r="B952" s="53"/>
      <c r="C952" s="53"/>
      <c r="D952" s="16"/>
      <c r="J952" s="53"/>
      <c r="K952" s="53"/>
    </row>
    <row r="953" spans="2:11" s="40" customFormat="1" ht="14.1" customHeight="1">
      <c r="B953" s="53"/>
      <c r="C953" s="53"/>
      <c r="D953" s="16"/>
      <c r="J953" s="53"/>
      <c r="K953" s="53"/>
    </row>
    <row r="954" spans="2:11" s="40" customFormat="1" ht="14.1" customHeight="1">
      <c r="B954" s="53"/>
      <c r="C954" s="53"/>
      <c r="D954" s="16"/>
    </row>
    <row r="955" spans="2:11" s="40" customFormat="1" ht="14.1" customHeight="1">
      <c r="B955" s="53"/>
      <c r="C955" s="53"/>
      <c r="D955" s="16"/>
    </row>
    <row r="956" spans="2:11" s="40" customFormat="1" ht="14.1" customHeight="1">
      <c r="B956" s="53"/>
      <c r="C956" s="53"/>
      <c r="D956" s="16"/>
    </row>
    <row r="957" spans="2:11" s="40" customFormat="1" ht="14.1" customHeight="1">
      <c r="B957" s="53"/>
      <c r="C957" s="53"/>
      <c r="D957" s="16"/>
    </row>
    <row r="958" spans="2:11" s="40" customFormat="1" ht="14.1" customHeight="1">
      <c r="B958" s="53"/>
      <c r="C958" s="53"/>
      <c r="D958" s="16"/>
    </row>
    <row r="959" spans="2:11" s="40" customFormat="1" ht="14.1" customHeight="1">
      <c r="B959" s="53"/>
      <c r="C959" s="53"/>
      <c r="D959" s="16"/>
    </row>
    <row r="960" spans="2:11" s="40" customFormat="1" ht="14.1" customHeight="1">
      <c r="B960" s="53"/>
      <c r="C960" s="53"/>
      <c r="D960" s="16"/>
    </row>
    <row r="961" spans="2:4" s="40" customFormat="1" ht="14.1" customHeight="1">
      <c r="B961" s="53"/>
      <c r="C961" s="53"/>
      <c r="D961" s="16"/>
    </row>
    <row r="962" spans="2:4" s="40" customFormat="1" ht="14.1" customHeight="1">
      <c r="B962" s="53"/>
      <c r="C962" s="53"/>
      <c r="D962" s="16"/>
    </row>
    <row r="963" spans="2:4" s="40" customFormat="1" ht="14.1" customHeight="1">
      <c r="B963" s="53"/>
      <c r="C963" s="53"/>
      <c r="D963" s="16"/>
    </row>
    <row r="964" spans="2:4" s="40" customFormat="1" ht="14.1" customHeight="1">
      <c r="B964" s="53"/>
      <c r="C964" s="53"/>
      <c r="D964" s="16"/>
    </row>
    <row r="965" spans="2:4" s="40" customFormat="1" ht="14.1" customHeight="1">
      <c r="B965" s="53"/>
      <c r="C965" s="53"/>
      <c r="D965" s="16"/>
    </row>
    <row r="966" spans="2:4" s="40" customFormat="1" ht="14.1" customHeight="1">
      <c r="B966" s="53"/>
      <c r="C966" s="53"/>
      <c r="D966" s="16"/>
    </row>
    <row r="967" spans="2:4" s="40" customFormat="1" ht="14.1" customHeight="1">
      <c r="B967" s="53"/>
      <c r="C967" s="53"/>
      <c r="D967" s="16"/>
    </row>
    <row r="968" spans="2:4" s="40" customFormat="1" ht="14.1" customHeight="1">
      <c r="B968" s="53"/>
      <c r="C968" s="53"/>
      <c r="D968" s="16"/>
    </row>
    <row r="969" spans="2:4" s="40" customFormat="1" ht="14.1" customHeight="1">
      <c r="B969" s="53"/>
      <c r="C969" s="53"/>
      <c r="D969" s="16"/>
    </row>
    <row r="970" spans="2:4" s="40" customFormat="1" ht="14.1" customHeight="1">
      <c r="B970" s="53"/>
      <c r="C970" s="53"/>
      <c r="D970" s="16"/>
    </row>
    <row r="971" spans="2:4" s="40" customFormat="1" ht="14.1" customHeight="1">
      <c r="B971" s="53"/>
      <c r="C971" s="53"/>
      <c r="D971" s="16"/>
    </row>
    <row r="972" spans="2:4" s="40" customFormat="1" ht="14.1" customHeight="1">
      <c r="B972" s="53"/>
      <c r="C972" s="53"/>
      <c r="D972" s="16"/>
    </row>
    <row r="973" spans="2:4" s="40" customFormat="1" ht="14.1" customHeight="1">
      <c r="B973" s="53"/>
      <c r="C973" s="53"/>
      <c r="D973" s="16"/>
    </row>
    <row r="974" spans="2:4" s="40" customFormat="1" ht="14.1" customHeight="1">
      <c r="B974" s="53"/>
      <c r="C974" s="53"/>
      <c r="D974" s="16"/>
    </row>
    <row r="975" spans="2:4" s="40" customFormat="1" ht="14.1" customHeight="1">
      <c r="B975" s="53"/>
      <c r="C975" s="53"/>
      <c r="D975" s="16"/>
    </row>
    <row r="976" spans="2:4" s="40" customFormat="1" ht="14.1" customHeight="1">
      <c r="B976" s="53"/>
      <c r="C976" s="53"/>
      <c r="D976" s="16"/>
    </row>
    <row r="977" spans="2:4" s="40" customFormat="1" ht="14.1" customHeight="1">
      <c r="B977" s="53"/>
      <c r="C977" s="53"/>
      <c r="D977" s="16"/>
    </row>
    <row r="978" spans="2:4" s="40" customFormat="1" ht="14.1" customHeight="1">
      <c r="B978" s="53"/>
      <c r="C978" s="53"/>
      <c r="D978" s="16"/>
    </row>
    <row r="979" spans="2:4" s="40" customFormat="1" ht="14.1" customHeight="1">
      <c r="B979" s="53"/>
      <c r="C979" s="53"/>
      <c r="D979" s="16"/>
    </row>
    <row r="980" spans="2:4" s="40" customFormat="1" ht="14.1" customHeight="1">
      <c r="B980" s="53"/>
      <c r="C980" s="53"/>
      <c r="D980" s="16"/>
    </row>
    <row r="981" spans="2:4" s="40" customFormat="1" ht="14.1" customHeight="1">
      <c r="B981" s="53"/>
      <c r="C981" s="53"/>
      <c r="D981" s="16"/>
    </row>
    <row r="982" spans="2:4" s="40" customFormat="1" ht="14.1" customHeight="1">
      <c r="B982" s="53"/>
      <c r="C982" s="53"/>
      <c r="D982" s="16"/>
    </row>
    <row r="983" spans="2:4" s="40" customFormat="1" ht="14.1" customHeight="1">
      <c r="B983" s="53"/>
      <c r="C983" s="53"/>
      <c r="D983" s="16"/>
    </row>
    <row r="984" spans="2:4" s="40" customFormat="1" ht="14.1" customHeight="1">
      <c r="B984" s="53"/>
      <c r="C984" s="53"/>
      <c r="D984" s="16"/>
    </row>
    <row r="985" spans="2:4" s="40" customFormat="1" ht="14.1" customHeight="1">
      <c r="B985" s="53"/>
      <c r="C985" s="53"/>
      <c r="D985" s="16"/>
    </row>
    <row r="986" spans="2:4" s="40" customFormat="1" ht="14.1" customHeight="1">
      <c r="B986" s="53"/>
      <c r="C986" s="53"/>
      <c r="D986" s="16"/>
    </row>
    <row r="987" spans="2:4" s="40" customFormat="1" ht="14.1" customHeight="1">
      <c r="B987" s="53"/>
      <c r="C987" s="53"/>
      <c r="D987" s="16"/>
    </row>
    <row r="988" spans="2:4" s="40" customFormat="1" ht="14.1" customHeight="1">
      <c r="B988" s="53"/>
      <c r="C988" s="53"/>
      <c r="D988" s="16"/>
    </row>
    <row r="989" spans="2:4" s="40" customFormat="1" ht="14.1" customHeight="1">
      <c r="B989" s="53"/>
      <c r="C989" s="53"/>
      <c r="D989" s="16"/>
    </row>
    <row r="990" spans="2:4" s="40" customFormat="1" ht="14.1" customHeight="1">
      <c r="B990" s="53"/>
      <c r="C990" s="53"/>
      <c r="D990" s="16"/>
    </row>
    <row r="991" spans="2:4" s="40" customFormat="1" ht="14.1" customHeight="1">
      <c r="B991" s="53"/>
      <c r="C991" s="53"/>
      <c r="D991" s="16"/>
    </row>
    <row r="992" spans="2:4" s="40" customFormat="1" ht="14.1" customHeight="1">
      <c r="B992" s="53"/>
      <c r="C992" s="53"/>
      <c r="D992" s="16"/>
    </row>
    <row r="993" spans="2:4" s="40" customFormat="1" ht="14.1" customHeight="1">
      <c r="B993" s="53"/>
      <c r="C993" s="53"/>
      <c r="D993" s="16"/>
    </row>
    <row r="994" spans="2:4" s="40" customFormat="1" ht="14.1" customHeight="1">
      <c r="B994" s="53"/>
      <c r="C994" s="53"/>
      <c r="D994" s="16"/>
    </row>
    <row r="995" spans="2:4" s="40" customFormat="1" ht="14.1" customHeight="1">
      <c r="B995" s="53"/>
      <c r="C995" s="53"/>
      <c r="D995" s="16"/>
    </row>
    <row r="996" spans="2:4" s="40" customFormat="1" ht="14.1" customHeight="1">
      <c r="B996" s="53"/>
      <c r="C996" s="53"/>
      <c r="D996" s="16"/>
    </row>
    <row r="997" spans="2:4" s="40" customFormat="1" ht="14.1" customHeight="1">
      <c r="B997" s="53"/>
      <c r="C997" s="53"/>
      <c r="D997" s="16"/>
    </row>
    <row r="998" spans="2:4" s="40" customFormat="1" ht="14.1" customHeight="1">
      <c r="B998" s="53"/>
      <c r="C998" s="53"/>
      <c r="D998" s="16"/>
    </row>
    <row r="999" spans="2:4" s="40" customFormat="1" ht="14.1" customHeight="1">
      <c r="B999" s="53"/>
      <c r="C999" s="53"/>
      <c r="D999" s="16"/>
    </row>
    <row r="1000" spans="2:4" s="40" customFormat="1" ht="14.1" customHeight="1">
      <c r="B1000" s="53"/>
      <c r="C1000" s="53"/>
      <c r="D1000" s="16"/>
    </row>
    <row r="1001" spans="2:4" s="40" customFormat="1" ht="14.1" customHeight="1">
      <c r="B1001" s="53"/>
      <c r="C1001" s="53"/>
      <c r="D1001" s="16"/>
    </row>
    <row r="1002" spans="2:4" s="40" customFormat="1" ht="14.1" customHeight="1">
      <c r="B1002" s="53"/>
      <c r="C1002" s="53"/>
      <c r="D1002" s="16"/>
    </row>
    <row r="1003" spans="2:4" s="40" customFormat="1" ht="14.1" customHeight="1">
      <c r="B1003" s="53"/>
      <c r="C1003" s="53"/>
      <c r="D1003" s="16"/>
    </row>
    <row r="1004" spans="2:4" s="40" customFormat="1" ht="14.1" customHeight="1">
      <c r="B1004" s="53"/>
      <c r="C1004" s="53"/>
      <c r="D1004" s="16"/>
    </row>
    <row r="1005" spans="2:4" s="40" customFormat="1" ht="14.1" customHeight="1">
      <c r="B1005" s="53"/>
      <c r="C1005" s="53"/>
      <c r="D1005" s="16"/>
    </row>
    <row r="1006" spans="2:4" s="40" customFormat="1" ht="14.1" customHeight="1">
      <c r="B1006" s="53"/>
      <c r="C1006" s="53"/>
      <c r="D1006" s="54"/>
    </row>
    <row r="1007" spans="2:4" s="40" customFormat="1" ht="14.1" customHeight="1">
      <c r="B1007" s="53"/>
      <c r="C1007" s="53"/>
      <c r="D1007" s="54"/>
    </row>
    <row r="1008" spans="2:4" s="40" customFormat="1" ht="14.1" customHeight="1">
      <c r="B1008" s="53"/>
      <c r="C1008" s="53"/>
      <c r="D1008" s="54"/>
    </row>
    <row r="1009" spans="1:15" s="40" customFormat="1" ht="14.1" customHeight="1">
      <c r="B1009" s="53"/>
      <c r="C1009" s="53"/>
      <c r="D1009" s="54"/>
    </row>
    <row r="1010" spans="1:15" s="40" customFormat="1" ht="14.1" customHeight="1">
      <c r="B1010" s="53"/>
      <c r="C1010" s="53"/>
      <c r="D1010" s="54"/>
    </row>
    <row r="1011" spans="1:15" ht="14.1" customHeight="1">
      <c r="A1011" s="40"/>
      <c r="B1011" s="53"/>
      <c r="C1011" s="53"/>
      <c r="E1011" s="40"/>
      <c r="F1011" s="40"/>
      <c r="G1011" s="40"/>
      <c r="I1011" s="40"/>
      <c r="J1011" s="40"/>
      <c r="K1011" s="40"/>
      <c r="M1011" s="40"/>
      <c r="N1011" s="40"/>
      <c r="O1011" s="40"/>
    </row>
    <row r="1012" spans="1:15" ht="14.1" customHeight="1">
      <c r="A1012" s="40"/>
      <c r="B1012" s="53"/>
      <c r="C1012" s="53"/>
      <c r="E1012" s="40"/>
      <c r="F1012" s="40"/>
      <c r="G1012" s="40"/>
      <c r="I1012" s="40"/>
      <c r="J1012" s="40"/>
      <c r="K1012" s="40"/>
      <c r="M1012" s="40"/>
      <c r="N1012" s="40"/>
      <c r="O1012" s="40"/>
    </row>
    <row r="1013" spans="1:15" ht="14.1" customHeight="1">
      <c r="A1013" s="40"/>
      <c r="B1013" s="53"/>
      <c r="C1013" s="53"/>
      <c r="E1013" s="40"/>
      <c r="F1013" s="40"/>
      <c r="G1013" s="40"/>
      <c r="I1013" s="40"/>
      <c r="J1013" s="40"/>
      <c r="K1013" s="40"/>
      <c r="M1013" s="40"/>
      <c r="N1013" s="40"/>
      <c r="O1013" s="40"/>
    </row>
    <row r="1014" spans="1:15" ht="14.1" customHeight="1">
      <c r="A1014" s="40"/>
      <c r="B1014" s="53"/>
      <c r="C1014" s="53"/>
      <c r="E1014" s="40"/>
      <c r="F1014" s="40"/>
      <c r="G1014" s="40"/>
      <c r="I1014" s="40"/>
      <c r="J1014" s="40"/>
      <c r="K1014" s="40"/>
      <c r="M1014" s="40"/>
      <c r="N1014" s="40"/>
      <c r="O1014" s="40"/>
    </row>
    <row r="1015" spans="1:15" ht="14.1" customHeight="1">
      <c r="A1015" s="40"/>
      <c r="B1015" s="53"/>
      <c r="C1015" s="53"/>
      <c r="E1015" s="40"/>
      <c r="F1015" s="40"/>
      <c r="G1015" s="40"/>
      <c r="I1015" s="40"/>
      <c r="J1015" s="40"/>
      <c r="K1015" s="40"/>
      <c r="M1015" s="40"/>
      <c r="N1015" s="40"/>
      <c r="O1015" s="40"/>
    </row>
    <row r="1016" spans="1:15" ht="14.1" customHeight="1">
      <c r="A1016" s="40"/>
      <c r="B1016" s="53"/>
      <c r="C1016" s="53"/>
      <c r="E1016" s="40"/>
      <c r="F1016" s="40"/>
      <c r="G1016" s="40"/>
      <c r="I1016" s="40"/>
      <c r="J1016" s="40"/>
      <c r="K1016" s="40"/>
      <c r="M1016" s="40"/>
      <c r="N1016" s="40"/>
      <c r="O1016" s="40"/>
    </row>
    <row r="1017" spans="1:15" ht="14.1" customHeight="1">
      <c r="A1017" s="40"/>
      <c r="B1017" s="53"/>
      <c r="C1017" s="53"/>
      <c r="E1017" s="40"/>
      <c r="F1017" s="40"/>
      <c r="G1017" s="40"/>
      <c r="I1017" s="40"/>
      <c r="J1017" s="40"/>
      <c r="K1017" s="40"/>
      <c r="M1017" s="40"/>
      <c r="N1017" s="40"/>
      <c r="O1017" s="40"/>
    </row>
    <row r="1018" spans="1:15" ht="14.1" customHeight="1">
      <c r="A1018" s="40"/>
      <c r="B1018" s="53"/>
      <c r="C1018" s="53"/>
      <c r="E1018" s="40"/>
      <c r="F1018" s="40"/>
      <c r="G1018" s="40"/>
      <c r="I1018" s="40"/>
      <c r="J1018" s="40"/>
      <c r="K1018" s="40"/>
      <c r="M1018" s="40"/>
      <c r="N1018" s="40"/>
      <c r="O1018" s="40"/>
    </row>
    <row r="1019" spans="1:15" ht="14.1" customHeight="1">
      <c r="A1019" s="40"/>
      <c r="B1019" s="53"/>
      <c r="C1019" s="53"/>
      <c r="E1019" s="40"/>
      <c r="F1019" s="40"/>
      <c r="G1019" s="40"/>
      <c r="I1019" s="40"/>
      <c r="J1019" s="40"/>
      <c r="K1019" s="40"/>
      <c r="M1019" s="40"/>
      <c r="N1019" s="40"/>
      <c r="O1019" s="40"/>
    </row>
    <row r="1020" spans="1:15" ht="14.1" customHeight="1">
      <c r="A1020" s="40"/>
      <c r="B1020" s="53"/>
      <c r="C1020" s="53"/>
      <c r="E1020" s="40"/>
      <c r="F1020" s="40"/>
      <c r="G1020" s="40"/>
      <c r="I1020" s="40"/>
      <c r="J1020" s="40"/>
      <c r="K1020" s="40"/>
      <c r="M1020" s="40"/>
      <c r="N1020" s="40"/>
      <c r="O1020" s="40"/>
    </row>
    <row r="1021" spans="1:15" ht="14.1" customHeight="1">
      <c r="A1021" s="40"/>
      <c r="B1021" s="53"/>
      <c r="C1021" s="53"/>
      <c r="E1021" s="40"/>
      <c r="F1021" s="40"/>
      <c r="G1021" s="40"/>
      <c r="I1021" s="40"/>
      <c r="J1021" s="40"/>
      <c r="K1021" s="40"/>
      <c r="M1021" s="40"/>
      <c r="N1021" s="40"/>
      <c r="O1021" s="40"/>
    </row>
    <row r="1022" spans="1:15" ht="14.1" customHeight="1">
      <c r="A1022" s="40"/>
      <c r="B1022" s="53"/>
      <c r="C1022" s="53"/>
      <c r="E1022" s="40"/>
      <c r="F1022" s="40"/>
      <c r="G1022" s="40"/>
      <c r="I1022" s="40"/>
      <c r="J1022" s="40"/>
      <c r="K1022" s="40"/>
      <c r="M1022" s="40"/>
      <c r="N1022" s="40"/>
      <c r="O1022" s="40"/>
    </row>
    <row r="1023" spans="1:15" ht="14.1" customHeight="1">
      <c r="A1023" s="40"/>
      <c r="B1023" s="53"/>
      <c r="C1023" s="53"/>
      <c r="E1023" s="40"/>
      <c r="F1023" s="40"/>
      <c r="G1023" s="40"/>
      <c r="I1023" s="40"/>
      <c r="J1023" s="40"/>
      <c r="K1023" s="40"/>
      <c r="M1023" s="40"/>
      <c r="N1023" s="40"/>
      <c r="O1023" s="40"/>
    </row>
    <row r="1024" spans="1:15" ht="14.1" customHeight="1">
      <c r="A1024" s="40"/>
      <c r="B1024" s="53"/>
      <c r="C1024" s="53"/>
      <c r="E1024" s="40"/>
      <c r="F1024" s="40"/>
      <c r="G1024" s="40"/>
      <c r="I1024" s="40"/>
      <c r="J1024" s="40"/>
      <c r="K1024" s="40"/>
      <c r="M1024" s="40"/>
      <c r="N1024" s="40"/>
      <c r="O1024" s="40"/>
    </row>
    <row r="1025" spans="1:15" ht="14.1" customHeight="1">
      <c r="A1025" s="40"/>
      <c r="B1025" s="53"/>
      <c r="C1025" s="53"/>
      <c r="E1025" s="40"/>
      <c r="F1025" s="40"/>
      <c r="G1025" s="40"/>
      <c r="I1025" s="40"/>
      <c r="J1025" s="40"/>
      <c r="K1025" s="40"/>
      <c r="M1025" s="40"/>
      <c r="N1025" s="40"/>
      <c r="O1025" s="40"/>
    </row>
    <row r="1026" spans="1:15" ht="14.1" customHeight="1">
      <c r="A1026" s="40"/>
      <c r="B1026" s="53"/>
      <c r="C1026" s="53"/>
      <c r="E1026" s="40"/>
      <c r="F1026" s="40"/>
      <c r="G1026" s="40"/>
      <c r="I1026" s="40"/>
      <c r="J1026" s="40"/>
      <c r="K1026" s="40"/>
      <c r="M1026" s="40"/>
      <c r="N1026" s="40"/>
      <c r="O1026" s="40"/>
    </row>
    <row r="1027" spans="1:15" ht="14.1" customHeight="1">
      <c r="A1027" s="40"/>
      <c r="B1027" s="53"/>
      <c r="C1027" s="53"/>
      <c r="E1027" s="40"/>
      <c r="F1027" s="40"/>
      <c r="G1027" s="40"/>
      <c r="I1027" s="40"/>
      <c r="J1027" s="40"/>
      <c r="K1027" s="40"/>
      <c r="M1027" s="40"/>
      <c r="N1027" s="40"/>
      <c r="O1027" s="40"/>
    </row>
    <row r="1028" spans="1:15" ht="14.1" customHeight="1">
      <c r="A1028" s="40"/>
      <c r="B1028" s="53"/>
      <c r="C1028" s="53"/>
      <c r="E1028" s="40"/>
      <c r="F1028" s="40"/>
      <c r="G1028" s="40"/>
      <c r="I1028" s="40"/>
      <c r="J1028" s="40"/>
      <c r="K1028" s="40"/>
      <c r="M1028" s="40"/>
      <c r="N1028" s="40"/>
      <c r="O1028" s="40"/>
    </row>
    <row r="1029" spans="1:15" ht="14.1" customHeight="1">
      <c r="A1029" s="40"/>
      <c r="B1029" s="53"/>
      <c r="C1029" s="53"/>
      <c r="E1029" s="40"/>
      <c r="F1029" s="40"/>
      <c r="G1029" s="40"/>
      <c r="I1029" s="40"/>
      <c r="J1029" s="40"/>
      <c r="K1029" s="40"/>
      <c r="M1029" s="40"/>
      <c r="N1029" s="40"/>
      <c r="O1029" s="40"/>
    </row>
    <row r="1030" spans="1:15" ht="14.1" customHeight="1">
      <c r="A1030" s="40"/>
      <c r="B1030" s="53"/>
      <c r="C1030" s="53"/>
      <c r="E1030" s="40"/>
      <c r="F1030" s="40"/>
      <c r="G1030" s="40"/>
      <c r="I1030" s="40"/>
      <c r="J1030" s="40"/>
      <c r="K1030" s="40"/>
      <c r="M1030" s="40"/>
      <c r="N1030" s="40"/>
      <c r="O1030" s="40"/>
    </row>
    <row r="1031" spans="1:15" ht="14.1" customHeight="1">
      <c r="A1031" s="40"/>
      <c r="B1031" s="53"/>
      <c r="C1031" s="53"/>
      <c r="E1031" s="40"/>
      <c r="F1031" s="40"/>
      <c r="G1031" s="40"/>
      <c r="I1031" s="40"/>
      <c r="J1031" s="40"/>
      <c r="K1031" s="40"/>
      <c r="M1031" s="40"/>
      <c r="N1031" s="40"/>
      <c r="O1031" s="40"/>
    </row>
    <row r="1032" spans="1:15" ht="14.1" customHeight="1">
      <c r="A1032" s="40"/>
      <c r="B1032" s="53"/>
      <c r="C1032" s="53"/>
      <c r="E1032" s="40"/>
      <c r="F1032" s="40"/>
      <c r="G1032" s="40"/>
      <c r="I1032" s="40"/>
      <c r="J1032" s="40"/>
      <c r="K1032" s="40"/>
      <c r="M1032" s="40"/>
      <c r="N1032" s="40"/>
      <c r="O1032" s="40"/>
    </row>
    <row r="1033" spans="1:15" ht="14.1" customHeight="1">
      <c r="A1033" s="40"/>
      <c r="B1033" s="53"/>
      <c r="C1033" s="53"/>
      <c r="E1033" s="40"/>
      <c r="F1033" s="40"/>
      <c r="G1033" s="40"/>
      <c r="I1033" s="40"/>
      <c r="J1033" s="40"/>
      <c r="K1033" s="40"/>
      <c r="M1033" s="40"/>
      <c r="N1033" s="40"/>
      <c r="O1033" s="40"/>
    </row>
    <row r="1034" spans="1:15" ht="14.1" customHeight="1">
      <c r="A1034" s="40"/>
      <c r="B1034" s="53"/>
      <c r="C1034" s="53"/>
      <c r="E1034" s="40"/>
      <c r="F1034" s="40"/>
      <c r="G1034" s="40"/>
      <c r="I1034" s="40"/>
      <c r="J1034" s="40"/>
      <c r="K1034" s="40"/>
      <c r="M1034" s="40"/>
      <c r="N1034" s="40"/>
      <c r="O1034" s="40"/>
    </row>
    <row r="1035" spans="1:15" ht="14.1" customHeight="1">
      <c r="A1035" s="40"/>
      <c r="B1035" s="53"/>
      <c r="C1035" s="53"/>
      <c r="E1035" s="40"/>
      <c r="F1035" s="53"/>
      <c r="G1035" s="53"/>
      <c r="I1035" s="40"/>
      <c r="J1035" s="40"/>
      <c r="K1035" s="40"/>
      <c r="M1035" s="40"/>
      <c r="N1035" s="40"/>
      <c r="O1035" s="40"/>
    </row>
    <row r="1036" spans="1:15" ht="14.1" customHeight="1">
      <c r="A1036" s="40"/>
      <c r="B1036" s="53"/>
      <c r="C1036" s="53"/>
      <c r="E1036" s="40"/>
      <c r="F1036" s="53"/>
      <c r="G1036" s="53"/>
      <c r="I1036" s="40"/>
      <c r="J1036" s="40"/>
      <c r="K1036" s="40"/>
      <c r="M1036" s="40"/>
      <c r="N1036" s="40"/>
      <c r="O1036" s="40"/>
    </row>
    <row r="1037" spans="1:15" ht="14.1" customHeight="1">
      <c r="A1037" s="40"/>
      <c r="B1037" s="53"/>
      <c r="C1037" s="53"/>
      <c r="E1037" s="40"/>
      <c r="F1037" s="53"/>
      <c r="G1037" s="53"/>
      <c r="I1037" s="40"/>
      <c r="J1037" s="40"/>
      <c r="K1037" s="40"/>
      <c r="M1037" s="40"/>
      <c r="N1037" s="40"/>
      <c r="O1037" s="40"/>
    </row>
    <row r="1038" spans="1:15" ht="14.1" customHeight="1">
      <c r="A1038" s="40"/>
      <c r="B1038" s="53"/>
      <c r="C1038" s="53"/>
      <c r="E1038" s="40"/>
      <c r="F1038" s="53"/>
      <c r="G1038" s="53"/>
      <c r="I1038" s="40"/>
      <c r="J1038" s="40"/>
      <c r="K1038" s="40"/>
      <c r="M1038" s="40"/>
      <c r="N1038" s="40"/>
      <c r="O1038" s="40"/>
    </row>
    <row r="1039" spans="1:15" ht="14.1" customHeight="1">
      <c r="A1039" s="40"/>
      <c r="B1039" s="53"/>
      <c r="C1039" s="53"/>
      <c r="E1039" s="40"/>
      <c r="F1039" s="53"/>
      <c r="G1039" s="53"/>
      <c r="I1039" s="40"/>
      <c r="J1039" s="40"/>
      <c r="K1039" s="40"/>
      <c r="M1039" s="40"/>
      <c r="N1039" s="40"/>
      <c r="O1039" s="40"/>
    </row>
    <row r="1040" spans="1:15" ht="14.1" customHeight="1">
      <c r="A1040" s="40"/>
      <c r="B1040" s="53"/>
      <c r="C1040" s="53"/>
      <c r="E1040" s="40"/>
      <c r="F1040" s="53"/>
      <c r="G1040" s="53"/>
      <c r="I1040" s="40"/>
      <c r="J1040" s="40"/>
      <c r="K1040" s="40"/>
      <c r="M1040" s="40"/>
      <c r="N1040" s="40"/>
      <c r="O1040" s="40"/>
    </row>
    <row r="1041" spans="1:15" ht="14.1" customHeight="1">
      <c r="A1041" s="40"/>
      <c r="B1041" s="53"/>
      <c r="C1041" s="53"/>
      <c r="E1041" s="40"/>
      <c r="F1041" s="53"/>
      <c r="G1041" s="53"/>
      <c r="I1041" s="40"/>
      <c r="J1041" s="40"/>
      <c r="K1041" s="40"/>
      <c r="M1041" s="40"/>
      <c r="N1041" s="40"/>
      <c r="O1041" s="40"/>
    </row>
    <row r="1042" spans="1:15" ht="14.1" customHeight="1">
      <c r="A1042" s="40"/>
      <c r="B1042" s="53"/>
      <c r="C1042" s="53"/>
      <c r="E1042" s="40"/>
      <c r="F1042" s="53"/>
      <c r="G1042" s="53"/>
      <c r="I1042" s="40"/>
      <c r="J1042" s="40"/>
      <c r="K1042" s="40"/>
      <c r="M1042" s="40"/>
      <c r="N1042" s="40"/>
      <c r="O1042" s="40"/>
    </row>
    <row r="1043" spans="1:15" ht="13.7" customHeight="1">
      <c r="A1043" s="40"/>
      <c r="B1043" s="53"/>
      <c r="C1043" s="53"/>
      <c r="E1043" s="40"/>
      <c r="F1043" s="53"/>
      <c r="G1043" s="53"/>
      <c r="I1043" s="40"/>
      <c r="J1043" s="40"/>
      <c r="K1043" s="40"/>
      <c r="M1043" s="40"/>
      <c r="N1043" s="40"/>
      <c r="O1043" s="40"/>
    </row>
    <row r="1044" spans="1:15" ht="13.7" customHeight="1">
      <c r="A1044" s="40"/>
      <c r="B1044" s="53"/>
      <c r="C1044" s="53"/>
      <c r="E1044" s="40"/>
      <c r="F1044" s="53"/>
      <c r="G1044" s="53"/>
      <c r="I1044" s="40"/>
      <c r="J1044" s="40"/>
      <c r="K1044" s="40"/>
      <c r="M1044" s="40"/>
      <c r="N1044" s="40"/>
      <c r="O1044" s="40"/>
    </row>
    <row r="1045" spans="1:15" ht="13.7" customHeight="1">
      <c r="A1045" s="40"/>
      <c r="B1045" s="53"/>
      <c r="C1045" s="53"/>
      <c r="E1045" s="40"/>
      <c r="F1045" s="53"/>
      <c r="G1045" s="53"/>
      <c r="I1045" s="40"/>
      <c r="J1045" s="40"/>
      <c r="K1045" s="40"/>
      <c r="M1045" s="40"/>
      <c r="N1045" s="40"/>
      <c r="O1045" s="40"/>
    </row>
    <row r="1046" spans="1:15" ht="13.7" customHeight="1">
      <c r="A1046" s="40"/>
      <c r="B1046" s="53"/>
      <c r="C1046" s="53"/>
      <c r="E1046" s="40"/>
      <c r="F1046" s="53"/>
      <c r="G1046" s="53"/>
      <c r="I1046" s="40"/>
      <c r="J1046" s="40"/>
      <c r="K1046" s="40"/>
      <c r="M1046" s="40"/>
      <c r="N1046" s="40"/>
      <c r="O1046" s="40"/>
    </row>
    <row r="1047" spans="1:15" ht="13.7" customHeight="1">
      <c r="A1047" s="40"/>
      <c r="B1047" s="53"/>
      <c r="C1047" s="53"/>
      <c r="E1047" s="40"/>
      <c r="F1047" s="53"/>
      <c r="G1047" s="53"/>
      <c r="I1047" s="40"/>
      <c r="J1047" s="40"/>
      <c r="K1047" s="40"/>
      <c r="M1047" s="40"/>
      <c r="N1047" s="40"/>
      <c r="O1047" s="40"/>
    </row>
    <row r="1048" spans="1:15" ht="13.7" customHeight="1">
      <c r="A1048" s="40"/>
      <c r="B1048" s="53"/>
      <c r="C1048" s="53"/>
      <c r="E1048" s="40"/>
      <c r="F1048" s="53"/>
      <c r="G1048" s="53"/>
      <c r="I1048" s="40"/>
      <c r="J1048" s="40"/>
      <c r="K1048" s="40"/>
      <c r="M1048" s="40"/>
      <c r="N1048" s="40"/>
      <c r="O1048" s="40"/>
    </row>
    <row r="1049" spans="1:15" ht="13.7" customHeight="1">
      <c r="A1049" s="40"/>
      <c r="B1049" s="53"/>
      <c r="C1049" s="53"/>
      <c r="E1049" s="40"/>
      <c r="F1049" s="53"/>
      <c r="G1049" s="53"/>
      <c r="I1049" s="40"/>
      <c r="J1049" s="40"/>
      <c r="K1049" s="40"/>
      <c r="M1049" s="40"/>
      <c r="N1049" s="40"/>
      <c r="O1049" s="40"/>
    </row>
    <row r="1050" spans="1:15" ht="13.7" customHeight="1">
      <c r="A1050" s="40"/>
      <c r="B1050" s="53"/>
      <c r="C1050" s="53"/>
      <c r="E1050" s="40"/>
      <c r="F1050" s="53"/>
      <c r="G1050" s="53"/>
      <c r="I1050" s="40"/>
      <c r="J1050" s="40"/>
      <c r="K1050" s="40"/>
      <c r="M1050" s="40"/>
      <c r="N1050" s="40"/>
      <c r="O1050" s="40"/>
    </row>
    <row r="1051" spans="1:15" ht="13.7" customHeight="1">
      <c r="A1051" s="40"/>
      <c r="B1051" s="53"/>
      <c r="C1051" s="53"/>
      <c r="E1051" s="40"/>
      <c r="F1051" s="53"/>
      <c r="G1051" s="53"/>
      <c r="I1051" s="40"/>
      <c r="J1051" s="40"/>
      <c r="K1051" s="40"/>
      <c r="M1051" s="40"/>
      <c r="N1051" s="40"/>
      <c r="O1051" s="40"/>
    </row>
    <row r="1052" spans="1:15" ht="13.7" customHeight="1">
      <c r="A1052" s="40"/>
      <c r="B1052" s="53"/>
      <c r="C1052" s="53"/>
      <c r="E1052" s="40"/>
      <c r="F1052" s="53"/>
      <c r="G1052" s="53"/>
      <c r="I1052" s="40"/>
      <c r="J1052" s="40"/>
      <c r="K1052" s="40"/>
      <c r="M1052" s="40"/>
      <c r="N1052" s="40"/>
      <c r="O1052" s="40"/>
    </row>
    <row r="1053" spans="1:15" ht="15" customHeight="1">
      <c r="A1053" s="40"/>
      <c r="B1053" s="53"/>
      <c r="C1053" s="53"/>
      <c r="E1053" s="40"/>
      <c r="F1053" s="53"/>
      <c r="G1053" s="53"/>
      <c r="I1053" s="40"/>
      <c r="J1053" s="40"/>
      <c r="K1053" s="40"/>
      <c r="M1053" s="40"/>
      <c r="N1053" s="40"/>
      <c r="O1053" s="40"/>
    </row>
    <row r="1054" spans="1:15" ht="15" customHeight="1">
      <c r="A1054" s="40"/>
      <c r="B1054" s="53"/>
      <c r="C1054" s="53"/>
      <c r="E1054" s="40"/>
      <c r="F1054" s="53"/>
      <c r="G1054" s="53"/>
      <c r="I1054" s="40"/>
      <c r="J1054" s="40"/>
      <c r="K1054" s="40"/>
      <c r="M1054" s="40"/>
      <c r="N1054" s="40"/>
      <c r="O1054" s="40"/>
    </row>
    <row r="1055" spans="1:15" ht="15" customHeight="1">
      <c r="A1055" s="40"/>
      <c r="B1055" s="53"/>
      <c r="C1055" s="53"/>
      <c r="E1055" s="40"/>
      <c r="F1055" s="53"/>
      <c r="G1055" s="53"/>
      <c r="I1055" s="40"/>
      <c r="J1055" s="40"/>
      <c r="K1055" s="40"/>
      <c r="M1055" s="40"/>
      <c r="N1055" s="40"/>
      <c r="O1055" s="40"/>
    </row>
    <row r="1056" spans="1:15" ht="15" customHeight="1">
      <c r="A1056" s="40"/>
      <c r="B1056" s="53"/>
      <c r="C1056" s="53"/>
      <c r="E1056" s="40"/>
      <c r="F1056" s="53"/>
      <c r="G1056" s="53"/>
      <c r="I1056" s="40"/>
      <c r="J1056" s="40"/>
      <c r="K1056" s="40"/>
      <c r="M1056" s="40"/>
      <c r="N1056" s="40"/>
      <c r="O1056" s="40"/>
    </row>
    <row r="1057" spans="1:15" ht="15" customHeight="1">
      <c r="A1057" s="40"/>
      <c r="B1057" s="53"/>
      <c r="C1057" s="53"/>
      <c r="E1057" s="40"/>
      <c r="F1057" s="53"/>
      <c r="G1057" s="53"/>
      <c r="I1057" s="40"/>
      <c r="J1057" s="40"/>
      <c r="K1057" s="40"/>
      <c r="M1057" s="40"/>
      <c r="N1057" s="40"/>
      <c r="O1057" s="40"/>
    </row>
    <row r="1058" spans="1:15" ht="15" customHeight="1">
      <c r="A1058" s="40"/>
      <c r="B1058" s="53"/>
      <c r="C1058" s="53"/>
      <c r="E1058" s="40"/>
      <c r="F1058" s="53"/>
      <c r="G1058" s="53"/>
      <c r="I1058" s="40"/>
      <c r="J1058" s="40"/>
      <c r="K1058" s="40"/>
      <c r="M1058" s="40"/>
      <c r="N1058" s="40"/>
      <c r="O1058" s="40"/>
    </row>
    <row r="1059" spans="1:15" ht="15" customHeight="1">
      <c r="A1059" s="40"/>
      <c r="B1059" s="53"/>
      <c r="C1059" s="53"/>
      <c r="E1059" s="40"/>
      <c r="F1059" s="53"/>
      <c r="G1059" s="53"/>
      <c r="I1059" s="40"/>
      <c r="J1059" s="40"/>
      <c r="K1059" s="40"/>
      <c r="M1059" s="40"/>
      <c r="N1059" s="40"/>
      <c r="O1059" s="40"/>
    </row>
    <row r="1060" spans="1:15" ht="15" customHeight="1">
      <c r="A1060" s="40"/>
      <c r="B1060" s="53"/>
      <c r="C1060" s="53"/>
      <c r="E1060" s="40"/>
      <c r="F1060" s="53"/>
      <c r="G1060" s="53"/>
      <c r="I1060" s="40"/>
      <c r="J1060" s="40"/>
      <c r="K1060" s="40"/>
      <c r="M1060" s="40"/>
      <c r="N1060" s="40"/>
      <c r="O1060" s="40"/>
    </row>
    <row r="1061" spans="1:15" ht="15" customHeight="1">
      <c r="A1061" s="40"/>
      <c r="B1061" s="53"/>
      <c r="C1061" s="53"/>
      <c r="E1061" s="40"/>
      <c r="F1061" s="53"/>
      <c r="G1061" s="53"/>
      <c r="I1061" s="40"/>
      <c r="J1061" s="40"/>
      <c r="K1061" s="40"/>
      <c r="M1061" s="40"/>
      <c r="N1061" s="40"/>
      <c r="O1061" s="40"/>
    </row>
    <row r="1062" spans="1:15" ht="15" customHeight="1">
      <c r="A1062" s="40"/>
      <c r="B1062" s="53"/>
      <c r="C1062" s="53"/>
      <c r="E1062" s="40"/>
      <c r="F1062" s="53"/>
      <c r="G1062" s="53"/>
      <c r="I1062" s="40"/>
      <c r="J1062" s="40"/>
      <c r="K1062" s="40"/>
      <c r="M1062" s="40"/>
      <c r="N1062" s="40"/>
      <c r="O1062" s="40"/>
    </row>
    <row r="1063" spans="1:15" ht="15" customHeight="1">
      <c r="A1063" s="40"/>
      <c r="B1063" s="53"/>
      <c r="C1063" s="53"/>
      <c r="E1063" s="40"/>
      <c r="F1063" s="53"/>
      <c r="G1063" s="53"/>
      <c r="I1063" s="40"/>
      <c r="J1063" s="40"/>
      <c r="K1063" s="40"/>
      <c r="M1063" s="40"/>
      <c r="N1063" s="40"/>
      <c r="O1063" s="40"/>
    </row>
    <row r="1064" spans="1:15" ht="15" customHeight="1">
      <c r="A1064" s="40"/>
      <c r="B1064" s="53"/>
      <c r="C1064" s="53"/>
      <c r="E1064" s="40"/>
      <c r="F1064" s="53"/>
      <c r="G1064" s="53"/>
      <c r="I1064" s="40"/>
      <c r="J1064" s="40"/>
      <c r="K1064" s="40"/>
      <c r="M1064" s="40"/>
      <c r="N1064" s="40"/>
      <c r="O1064" s="40"/>
    </row>
    <row r="1065" spans="1:15" ht="15" customHeight="1">
      <c r="A1065" s="40"/>
      <c r="B1065" s="53"/>
      <c r="C1065" s="53"/>
      <c r="E1065" s="40"/>
      <c r="F1065" s="53"/>
      <c r="G1065" s="53"/>
      <c r="I1065" s="40"/>
      <c r="J1065" s="40"/>
      <c r="K1065" s="40"/>
      <c r="M1065" s="40"/>
      <c r="N1065" s="40"/>
      <c r="O1065" s="40"/>
    </row>
    <row r="1066" spans="1:15" ht="15" customHeight="1">
      <c r="A1066" s="40"/>
      <c r="B1066" s="53"/>
      <c r="C1066" s="53"/>
      <c r="E1066" s="40"/>
      <c r="F1066" s="53"/>
      <c r="G1066" s="53"/>
      <c r="I1066" s="40"/>
      <c r="J1066" s="40"/>
      <c r="K1066" s="40"/>
      <c r="M1066" s="40"/>
      <c r="N1066" s="40"/>
      <c r="O1066" s="40"/>
    </row>
    <row r="1067" spans="1:15" ht="15" customHeight="1">
      <c r="A1067" s="40"/>
      <c r="B1067" s="53"/>
      <c r="C1067" s="53"/>
      <c r="E1067" s="40"/>
      <c r="F1067" s="53"/>
      <c r="G1067" s="53"/>
      <c r="I1067" s="40"/>
      <c r="J1067" s="40"/>
      <c r="K1067" s="40"/>
      <c r="M1067" s="40"/>
      <c r="N1067" s="40"/>
      <c r="O1067" s="40"/>
    </row>
    <row r="1068" spans="1:15" ht="15" customHeight="1">
      <c r="A1068" s="40"/>
      <c r="B1068" s="53"/>
      <c r="C1068" s="53"/>
      <c r="E1068" s="40"/>
      <c r="F1068" s="53"/>
      <c r="G1068" s="53"/>
      <c r="I1068" s="40"/>
      <c r="J1068" s="40"/>
      <c r="K1068" s="40"/>
      <c r="M1068" s="40"/>
      <c r="N1068" s="40"/>
      <c r="O1068" s="40"/>
    </row>
    <row r="1069" spans="1:15" ht="15" customHeight="1">
      <c r="A1069" s="40"/>
      <c r="B1069" s="53"/>
      <c r="C1069" s="53"/>
      <c r="E1069" s="40"/>
      <c r="F1069" s="53"/>
      <c r="G1069" s="53"/>
      <c r="I1069" s="40"/>
      <c r="J1069" s="40"/>
      <c r="K1069" s="40"/>
      <c r="M1069" s="40"/>
      <c r="N1069" s="40"/>
      <c r="O1069" s="40"/>
    </row>
    <row r="1070" spans="1:15" ht="15" customHeight="1">
      <c r="A1070" s="40"/>
      <c r="B1070" s="53"/>
      <c r="C1070" s="53"/>
      <c r="E1070" s="40"/>
      <c r="F1070" s="53"/>
      <c r="G1070" s="53"/>
      <c r="I1070" s="40"/>
      <c r="J1070" s="40"/>
      <c r="K1070" s="40"/>
      <c r="M1070" s="40"/>
      <c r="N1070" s="40"/>
      <c r="O1070" s="40"/>
    </row>
    <row r="1071" spans="1:15" ht="15" customHeight="1">
      <c r="A1071" s="40"/>
      <c r="B1071" s="53"/>
      <c r="C1071" s="53"/>
      <c r="E1071" s="40"/>
      <c r="F1071" s="53"/>
      <c r="G1071" s="53"/>
      <c r="I1071" s="40"/>
      <c r="J1071" s="40"/>
      <c r="K1071" s="40"/>
      <c r="M1071" s="40"/>
      <c r="N1071" s="40"/>
      <c r="O1071" s="40"/>
    </row>
    <row r="1072" spans="1:15" ht="15" customHeight="1">
      <c r="A1072" s="40"/>
      <c r="B1072" s="53"/>
      <c r="C1072" s="53"/>
      <c r="E1072" s="40"/>
      <c r="F1072" s="53"/>
      <c r="G1072" s="53"/>
      <c r="I1072" s="40"/>
      <c r="J1072" s="40"/>
      <c r="K1072" s="40"/>
    </row>
    <row r="1073" spans="1:11" ht="15" customHeight="1">
      <c r="A1073" s="40"/>
      <c r="B1073" s="53"/>
      <c r="C1073" s="53"/>
      <c r="E1073" s="40"/>
      <c r="F1073" s="53"/>
      <c r="G1073" s="53"/>
      <c r="I1073" s="40"/>
      <c r="J1073" s="40"/>
      <c r="K1073" s="40"/>
    </row>
    <row r="1074" spans="1:11" ht="15" customHeight="1">
      <c r="A1074" s="40"/>
      <c r="B1074" s="53"/>
      <c r="C1074" s="53"/>
      <c r="E1074" s="40"/>
      <c r="F1074" s="53"/>
      <c r="G1074" s="53"/>
      <c r="I1074" s="40"/>
      <c r="J1074" s="40"/>
      <c r="K1074" s="40"/>
    </row>
    <row r="1075" spans="1:11" ht="15" customHeight="1">
      <c r="A1075" s="40"/>
      <c r="B1075" s="53"/>
      <c r="C1075" s="53"/>
      <c r="E1075" s="40"/>
      <c r="F1075" s="53"/>
      <c r="G1075" s="53"/>
      <c r="I1075" s="40"/>
      <c r="J1075" s="40"/>
      <c r="K1075" s="40"/>
    </row>
    <row r="1076" spans="1:11" ht="15" customHeight="1">
      <c r="A1076" s="40"/>
      <c r="B1076" s="53"/>
      <c r="C1076" s="53"/>
      <c r="E1076" s="40"/>
      <c r="F1076" s="53"/>
      <c r="G1076" s="53"/>
      <c r="I1076" s="40"/>
      <c r="J1076" s="40"/>
      <c r="K1076" s="40"/>
    </row>
    <row r="1077" spans="1:11" ht="15" customHeight="1">
      <c r="A1077" s="40"/>
      <c r="B1077" s="53"/>
      <c r="C1077" s="53"/>
      <c r="E1077" s="40"/>
      <c r="F1077" s="53"/>
      <c r="G1077" s="53"/>
      <c r="I1077" s="40"/>
      <c r="J1077" s="40"/>
      <c r="K1077" s="40"/>
    </row>
    <row r="1078" spans="1:11" ht="15" customHeight="1">
      <c r="A1078" s="40"/>
      <c r="B1078" s="53"/>
      <c r="C1078" s="53"/>
      <c r="E1078" s="40"/>
      <c r="F1078" s="53"/>
      <c r="G1078" s="53"/>
      <c r="I1078" s="40"/>
      <c r="J1078" s="40"/>
      <c r="K1078" s="40"/>
    </row>
    <row r="1079" spans="1:11" ht="15" customHeight="1">
      <c r="A1079" s="40"/>
      <c r="B1079" s="53"/>
      <c r="C1079" s="53"/>
      <c r="E1079" s="40"/>
      <c r="F1079" s="53"/>
      <c r="G1079" s="53"/>
      <c r="I1079" s="40"/>
      <c r="J1079" s="40"/>
      <c r="K1079" s="40"/>
    </row>
    <row r="1080" spans="1:11" ht="15" customHeight="1">
      <c r="A1080" s="40"/>
      <c r="B1080" s="53"/>
      <c r="C1080" s="53"/>
      <c r="E1080" s="40"/>
      <c r="F1080" s="53"/>
      <c r="G1080" s="53"/>
      <c r="I1080" s="40"/>
      <c r="J1080" s="40"/>
      <c r="K1080" s="40"/>
    </row>
    <row r="1081" spans="1:11" ht="15" customHeight="1">
      <c r="A1081" s="40"/>
      <c r="B1081" s="53"/>
      <c r="C1081" s="53"/>
      <c r="E1081" s="40"/>
      <c r="F1081" s="53"/>
      <c r="G1081" s="53"/>
      <c r="I1081" s="40"/>
      <c r="J1081" s="40"/>
      <c r="K1081" s="40"/>
    </row>
    <row r="1082" spans="1:11" ht="15" customHeight="1">
      <c r="A1082" s="40"/>
      <c r="B1082" s="53"/>
      <c r="C1082" s="53"/>
      <c r="E1082" s="40"/>
      <c r="F1082" s="53"/>
      <c r="G1082" s="53"/>
      <c r="I1082" s="40"/>
      <c r="J1082" s="40"/>
      <c r="K1082" s="40"/>
    </row>
    <row r="1083" spans="1:11" ht="15" customHeight="1">
      <c r="A1083" s="40"/>
      <c r="B1083" s="53"/>
      <c r="C1083" s="53"/>
      <c r="E1083" s="40"/>
      <c r="F1083" s="53"/>
      <c r="G1083" s="53"/>
      <c r="I1083" s="40"/>
      <c r="J1083" s="40"/>
      <c r="K1083" s="40"/>
    </row>
    <row r="1084" spans="1:11" ht="15" customHeight="1">
      <c r="A1084" s="40"/>
      <c r="B1084" s="53"/>
      <c r="C1084" s="53"/>
      <c r="E1084" s="40"/>
      <c r="F1084" s="53"/>
      <c r="G1084" s="53"/>
      <c r="I1084" s="40"/>
      <c r="J1084" s="40"/>
      <c r="K1084" s="40"/>
    </row>
    <row r="1085" spans="1:11" ht="15" customHeight="1">
      <c r="A1085" s="40"/>
      <c r="B1085" s="53"/>
      <c r="C1085" s="53"/>
      <c r="E1085" s="40"/>
      <c r="F1085" s="53"/>
      <c r="G1085" s="53"/>
      <c r="I1085" s="40"/>
      <c r="J1085" s="40"/>
      <c r="K1085" s="40"/>
    </row>
    <row r="1086" spans="1:11" ht="15" customHeight="1">
      <c r="A1086" s="40"/>
      <c r="B1086" s="53"/>
      <c r="C1086" s="53"/>
      <c r="E1086" s="40"/>
      <c r="F1086" s="53"/>
      <c r="G1086" s="53"/>
      <c r="I1086" s="40"/>
      <c r="J1086" s="40"/>
      <c r="K1086" s="40"/>
    </row>
    <row r="1087" spans="1:11" ht="15" customHeight="1">
      <c r="A1087" s="40"/>
      <c r="B1087" s="53"/>
      <c r="C1087" s="53"/>
      <c r="E1087" s="40"/>
      <c r="F1087" s="53"/>
      <c r="G1087" s="53"/>
      <c r="I1087" s="40"/>
      <c r="J1087" s="40"/>
      <c r="K1087" s="40"/>
    </row>
    <row r="1088" spans="1:11" ht="15" customHeight="1">
      <c r="A1088" s="40"/>
      <c r="B1088" s="53"/>
      <c r="C1088" s="53"/>
      <c r="E1088" s="40"/>
      <c r="F1088" s="53"/>
      <c r="G1088" s="53"/>
      <c r="I1088" s="40"/>
      <c r="J1088" s="40"/>
      <c r="K1088" s="40"/>
    </row>
    <row r="1089" spans="1:11" ht="15" customHeight="1">
      <c r="A1089" s="40"/>
      <c r="B1089" s="53"/>
      <c r="C1089" s="53"/>
      <c r="E1089" s="40"/>
      <c r="F1089" s="53"/>
      <c r="G1089" s="53"/>
      <c r="I1089" s="40"/>
      <c r="J1089" s="40"/>
      <c r="K1089" s="40"/>
    </row>
    <row r="1090" spans="1:11" ht="15" customHeight="1">
      <c r="A1090" s="40"/>
      <c r="B1090" s="53"/>
      <c r="C1090" s="53"/>
      <c r="E1090" s="40"/>
      <c r="F1090" s="53"/>
      <c r="G1090" s="53"/>
      <c r="I1090" s="40"/>
      <c r="J1090" s="40"/>
      <c r="K1090" s="40"/>
    </row>
    <row r="1091" spans="1:11" ht="15" customHeight="1">
      <c r="A1091" s="40"/>
      <c r="B1091" s="53"/>
      <c r="C1091" s="53"/>
      <c r="E1091" s="40"/>
      <c r="F1091" s="53"/>
      <c r="G1091" s="53"/>
      <c r="I1091" s="40"/>
      <c r="J1091" s="40"/>
      <c r="K1091" s="40"/>
    </row>
    <row r="1092" spans="1:11" ht="15" customHeight="1">
      <c r="A1092" s="40"/>
      <c r="B1092" s="53"/>
      <c r="C1092" s="53"/>
      <c r="E1092" s="40"/>
      <c r="F1092" s="53"/>
      <c r="G1092" s="53"/>
      <c r="I1092" s="40"/>
      <c r="J1092" s="40"/>
      <c r="K1092" s="40"/>
    </row>
    <row r="1093" spans="1:11" ht="15" customHeight="1">
      <c r="A1093" s="40"/>
      <c r="B1093" s="53"/>
      <c r="C1093" s="53"/>
      <c r="E1093" s="40"/>
      <c r="F1093" s="53"/>
      <c r="G1093" s="53"/>
      <c r="I1093" s="40"/>
      <c r="J1093" s="40"/>
      <c r="K1093" s="40"/>
    </row>
    <row r="1094" spans="1:11" ht="15" customHeight="1">
      <c r="A1094" s="40"/>
      <c r="B1094" s="53"/>
      <c r="C1094" s="53"/>
      <c r="E1094" s="40"/>
      <c r="F1094" s="53"/>
      <c r="G1094" s="53"/>
      <c r="I1094" s="40"/>
      <c r="J1094" s="40"/>
      <c r="K1094" s="40"/>
    </row>
    <row r="1095" spans="1:11" ht="15" customHeight="1">
      <c r="A1095" s="40"/>
      <c r="B1095" s="53"/>
      <c r="C1095" s="53"/>
      <c r="E1095" s="40"/>
      <c r="F1095" s="53"/>
      <c r="G1095" s="53"/>
      <c r="I1095" s="40"/>
      <c r="J1095" s="40"/>
      <c r="K1095" s="40"/>
    </row>
    <row r="1096" spans="1:11" ht="15" customHeight="1">
      <c r="A1096" s="40"/>
      <c r="B1096" s="53"/>
      <c r="C1096" s="53"/>
      <c r="E1096" s="40"/>
      <c r="F1096" s="53"/>
      <c r="G1096" s="53"/>
      <c r="I1096" s="40"/>
      <c r="J1096" s="40"/>
      <c r="K1096" s="40"/>
    </row>
    <row r="1097" spans="1:11" ht="15" customHeight="1">
      <c r="A1097" s="40"/>
      <c r="B1097" s="53"/>
      <c r="C1097" s="53"/>
      <c r="E1097" s="40"/>
      <c r="F1097" s="53"/>
      <c r="G1097" s="53"/>
      <c r="I1097" s="40"/>
      <c r="J1097" s="40"/>
      <c r="K1097" s="40"/>
    </row>
    <row r="1098" spans="1:11" ht="15" customHeight="1">
      <c r="A1098" s="40"/>
      <c r="B1098" s="53"/>
      <c r="C1098" s="53"/>
      <c r="E1098" s="40"/>
      <c r="F1098" s="53"/>
      <c r="G1098" s="53"/>
      <c r="I1098" s="40"/>
      <c r="J1098" s="40"/>
      <c r="K1098" s="40"/>
    </row>
    <row r="1099" spans="1:11" ht="15" customHeight="1">
      <c r="A1099" s="40"/>
      <c r="B1099" s="53"/>
      <c r="C1099" s="53"/>
      <c r="E1099" s="40"/>
      <c r="F1099" s="53"/>
      <c r="G1099" s="53"/>
      <c r="I1099" s="40"/>
      <c r="J1099" s="40"/>
      <c r="K1099" s="40"/>
    </row>
    <row r="1100" spans="1:11" ht="15" customHeight="1">
      <c r="A1100" s="40"/>
      <c r="B1100" s="53"/>
      <c r="C1100" s="53"/>
      <c r="E1100" s="40"/>
      <c r="F1100" s="53"/>
      <c r="G1100" s="53"/>
      <c r="I1100" s="40"/>
      <c r="J1100" s="40"/>
      <c r="K1100" s="40"/>
    </row>
    <row r="1101" spans="1:11" ht="15" customHeight="1">
      <c r="A1101" s="40"/>
      <c r="B1101" s="53"/>
      <c r="C1101" s="53"/>
      <c r="E1101" s="40"/>
      <c r="F1101" s="53"/>
      <c r="G1101" s="53"/>
      <c r="I1101" s="40"/>
      <c r="J1101" s="40"/>
      <c r="K1101" s="40"/>
    </row>
    <row r="1102" spans="1:11" ht="15" customHeight="1">
      <c r="A1102" s="40"/>
      <c r="B1102" s="53"/>
      <c r="C1102" s="53"/>
      <c r="E1102" s="40"/>
      <c r="F1102" s="53"/>
      <c r="G1102" s="53"/>
      <c r="I1102" s="40"/>
      <c r="J1102" s="40"/>
      <c r="K1102" s="40"/>
    </row>
    <row r="1103" spans="1:11" ht="15" customHeight="1">
      <c r="A1103" s="40"/>
      <c r="B1103" s="53"/>
      <c r="C1103" s="53"/>
      <c r="E1103" s="40"/>
      <c r="F1103" s="53"/>
      <c r="G1103" s="53"/>
      <c r="I1103" s="40"/>
      <c r="J1103" s="40"/>
      <c r="K1103" s="40"/>
    </row>
    <row r="1104" spans="1:11" ht="15" customHeight="1">
      <c r="A1104" s="40"/>
      <c r="B1104" s="53"/>
      <c r="C1104" s="53"/>
      <c r="E1104" s="40"/>
      <c r="F1104" s="53"/>
      <c r="G1104" s="53"/>
      <c r="I1104" s="40"/>
      <c r="J1104" s="40"/>
      <c r="K1104" s="40"/>
    </row>
    <row r="1105" spans="1:11" ht="15" customHeight="1">
      <c r="A1105" s="40"/>
      <c r="B1105" s="53"/>
      <c r="C1105" s="53"/>
      <c r="E1105" s="40"/>
      <c r="F1105" s="53"/>
      <c r="G1105" s="53"/>
      <c r="I1105" s="40"/>
      <c r="J1105" s="40"/>
      <c r="K1105" s="40"/>
    </row>
    <row r="1106" spans="1:11" ht="15" customHeight="1">
      <c r="A1106" s="40"/>
      <c r="B1106" s="53"/>
      <c r="C1106" s="53"/>
      <c r="E1106" s="40"/>
      <c r="F1106" s="53"/>
      <c r="G1106" s="53"/>
      <c r="I1106" s="40"/>
      <c r="J1106" s="40"/>
      <c r="K1106" s="40"/>
    </row>
    <row r="1107" spans="1:11" ht="15" customHeight="1">
      <c r="E1107" s="40"/>
      <c r="F1107" s="53"/>
      <c r="G1107" s="53"/>
      <c r="I1107" s="40"/>
      <c r="J1107" s="40"/>
      <c r="K1107" s="40"/>
    </row>
    <row r="1108" spans="1:11" ht="15" customHeight="1">
      <c r="E1108" s="40"/>
      <c r="F1108" s="53"/>
      <c r="G1108" s="53"/>
      <c r="I1108" s="40"/>
      <c r="J1108" s="40"/>
      <c r="K1108" s="40"/>
    </row>
    <row r="1109" spans="1:11" ht="15" customHeight="1">
      <c r="E1109" s="40"/>
      <c r="F1109" s="53"/>
      <c r="G1109" s="53"/>
      <c r="I1109" s="40"/>
      <c r="J1109" s="40"/>
      <c r="K1109" s="40"/>
    </row>
    <row r="1110" spans="1:11" ht="15" customHeight="1">
      <c r="E1110" s="40"/>
      <c r="F1110" s="53"/>
      <c r="G1110" s="53"/>
      <c r="I1110" s="40"/>
      <c r="J1110" s="40"/>
      <c r="K1110" s="40"/>
    </row>
    <row r="1111" spans="1:11" ht="15" customHeight="1">
      <c r="E1111" s="40"/>
      <c r="F1111" s="53"/>
      <c r="G1111" s="53"/>
      <c r="I1111" s="40"/>
      <c r="J1111" s="40"/>
      <c r="K1111" s="40"/>
    </row>
    <row r="1112" spans="1:11" ht="15" customHeight="1">
      <c r="E1112" s="40"/>
      <c r="F1112" s="53"/>
      <c r="G1112" s="53"/>
      <c r="I1112" s="40"/>
      <c r="J1112" s="40"/>
      <c r="K1112" s="40"/>
    </row>
    <row r="1113" spans="1:11" ht="15" customHeight="1">
      <c r="E1113" s="40"/>
      <c r="F1113" s="53"/>
      <c r="G1113" s="53"/>
      <c r="I1113" s="40"/>
      <c r="J1113" s="40"/>
      <c r="K1113" s="40"/>
    </row>
    <row r="1114" spans="1:11" ht="15" customHeight="1">
      <c r="E1114" s="40"/>
      <c r="F1114" s="53"/>
      <c r="G1114" s="53"/>
      <c r="I1114" s="40"/>
      <c r="J1114" s="40"/>
      <c r="K1114" s="40"/>
    </row>
    <row r="1115" spans="1:11" ht="15" customHeight="1">
      <c r="E1115" s="40"/>
      <c r="F1115" s="53"/>
      <c r="G1115" s="53"/>
      <c r="I1115" s="40"/>
      <c r="J1115" s="40"/>
      <c r="K1115" s="40"/>
    </row>
    <row r="1116" spans="1:11" ht="15" customHeight="1">
      <c r="E1116" s="40"/>
      <c r="F1116" s="53"/>
      <c r="G1116" s="53"/>
      <c r="I1116" s="40"/>
      <c r="J1116" s="40"/>
      <c r="K1116" s="40"/>
    </row>
    <row r="1117" spans="1:11" ht="15" customHeight="1">
      <c r="E1117" s="40"/>
      <c r="F1117" s="53"/>
      <c r="G1117" s="53"/>
      <c r="I1117" s="40"/>
      <c r="J1117" s="40"/>
      <c r="K1117" s="40"/>
    </row>
    <row r="1118" spans="1:11" ht="15" customHeight="1">
      <c r="E1118" s="40"/>
      <c r="F1118" s="53"/>
      <c r="G1118" s="53"/>
      <c r="I1118" s="40"/>
      <c r="J1118" s="40"/>
      <c r="K1118" s="40"/>
    </row>
    <row r="1119" spans="1:11" ht="15" customHeight="1">
      <c r="E1119" s="40"/>
      <c r="F1119" s="53"/>
      <c r="G1119" s="53"/>
      <c r="I1119" s="40"/>
      <c r="J1119" s="40"/>
      <c r="K1119" s="40"/>
    </row>
    <row r="1120" spans="1:11" ht="15" customHeight="1">
      <c r="E1120" s="40"/>
      <c r="F1120" s="53"/>
      <c r="G1120" s="53"/>
      <c r="I1120" s="40"/>
      <c r="J1120" s="40"/>
      <c r="K1120" s="40"/>
    </row>
    <row r="1121" spans="5:11" ht="15" customHeight="1">
      <c r="E1121" s="40"/>
      <c r="F1121" s="53"/>
      <c r="G1121" s="53"/>
      <c r="I1121" s="40"/>
      <c r="J1121" s="40"/>
      <c r="K1121" s="40"/>
    </row>
    <row r="1122" spans="5:11" ht="15" customHeight="1">
      <c r="E1122" s="40"/>
      <c r="F1122" s="53"/>
      <c r="G1122" s="53"/>
      <c r="I1122" s="40"/>
      <c r="J1122" s="40"/>
      <c r="K1122" s="40"/>
    </row>
    <row r="1123" spans="5:11" ht="15" customHeight="1">
      <c r="E1123" s="40"/>
      <c r="F1123" s="53"/>
      <c r="G1123" s="53"/>
      <c r="I1123" s="40"/>
      <c r="J1123" s="40"/>
      <c r="K1123" s="40"/>
    </row>
    <row r="1124" spans="5:11" ht="15" customHeight="1">
      <c r="E1124" s="40"/>
      <c r="F1124" s="53"/>
      <c r="G1124" s="53"/>
      <c r="I1124" s="40"/>
      <c r="J1124" s="40"/>
      <c r="K1124" s="40"/>
    </row>
    <row r="1125" spans="5:11" ht="15" customHeight="1">
      <c r="E1125" s="40"/>
      <c r="F1125" s="53"/>
      <c r="G1125" s="53"/>
      <c r="I1125" s="40"/>
      <c r="J1125" s="40"/>
      <c r="K1125" s="40"/>
    </row>
    <row r="1126" spans="5:11" ht="15" customHeight="1">
      <c r="E1126" s="40"/>
      <c r="F1126" s="53"/>
      <c r="G1126" s="53"/>
      <c r="I1126" s="40"/>
      <c r="J1126" s="40"/>
      <c r="K1126" s="40"/>
    </row>
    <row r="1127" spans="5:11" ht="15" customHeight="1">
      <c r="E1127" s="40"/>
      <c r="F1127" s="53"/>
      <c r="G1127" s="53"/>
      <c r="I1127" s="40"/>
      <c r="J1127" s="40"/>
      <c r="K1127" s="40"/>
    </row>
    <row r="1128" spans="5:11" ht="15" customHeight="1">
      <c r="E1128" s="40"/>
      <c r="F1128" s="53"/>
      <c r="G1128" s="53"/>
      <c r="I1128" s="40"/>
      <c r="J1128" s="40"/>
      <c r="K1128" s="40"/>
    </row>
    <row r="1129" spans="5:11" ht="15" customHeight="1">
      <c r="E1129" s="40"/>
      <c r="F1129" s="53"/>
      <c r="G1129" s="53"/>
      <c r="I1129" s="40"/>
      <c r="J1129" s="40"/>
      <c r="K1129" s="40"/>
    </row>
    <row r="1130" spans="5:11" ht="15" customHeight="1">
      <c r="E1130" s="40"/>
      <c r="F1130" s="53"/>
      <c r="G1130" s="53"/>
      <c r="I1130" s="40"/>
      <c r="J1130" s="40"/>
      <c r="K1130" s="40"/>
    </row>
    <row r="1131" spans="5:11" ht="15" customHeight="1">
      <c r="E1131" s="40"/>
      <c r="F1131" s="53"/>
      <c r="G1131" s="53"/>
      <c r="I1131" s="40"/>
      <c r="J1131" s="40"/>
      <c r="K1131" s="40"/>
    </row>
    <row r="1132" spans="5:11" ht="15" customHeight="1">
      <c r="E1132" s="40"/>
      <c r="F1132" s="53"/>
      <c r="G1132" s="53"/>
    </row>
    <row r="1133" spans="5:11" ht="15" customHeight="1">
      <c r="E1133" s="40"/>
      <c r="F1133" s="53"/>
      <c r="G1133" s="53"/>
    </row>
    <row r="1134" spans="5:11" ht="15" customHeight="1">
      <c r="E1134" s="40"/>
      <c r="F1134" s="53"/>
      <c r="G1134" s="53"/>
    </row>
    <row r="1135" spans="5:11" ht="15" customHeight="1">
      <c r="E1135" s="40"/>
      <c r="F1135" s="53"/>
      <c r="G1135" s="53"/>
    </row>
    <row r="1136" spans="5:11" ht="15" customHeight="1">
      <c r="E1136" s="40"/>
      <c r="F1136" s="53"/>
      <c r="G1136" s="53"/>
    </row>
    <row r="1137" spans="5:7" ht="15" customHeight="1">
      <c r="E1137" s="40"/>
      <c r="F1137" s="53"/>
      <c r="G1137" s="53"/>
    </row>
    <row r="1138" spans="5:7" ht="15" customHeight="1">
      <c r="E1138" s="40"/>
      <c r="F1138" s="53"/>
      <c r="G1138" s="53"/>
    </row>
    <row r="1139" spans="5:7" ht="15" customHeight="1">
      <c r="E1139" s="40"/>
      <c r="F1139" s="53"/>
      <c r="G1139" s="53"/>
    </row>
    <row r="1140" spans="5:7" ht="15" customHeight="1">
      <c r="E1140" s="40"/>
      <c r="F1140" s="53"/>
      <c r="G1140" s="53"/>
    </row>
    <row r="1141" spans="5:7" ht="15" customHeight="1">
      <c r="E1141" s="40"/>
      <c r="F1141" s="53"/>
      <c r="G1141" s="53"/>
    </row>
    <row r="1142" spans="5:7" ht="15" customHeight="1">
      <c r="E1142" s="40"/>
      <c r="F1142" s="53"/>
      <c r="G1142" s="53"/>
    </row>
    <row r="1143" spans="5:7" ht="15" customHeight="1">
      <c r="E1143" s="40"/>
      <c r="F1143" s="53"/>
      <c r="G1143" s="53"/>
    </row>
    <row r="1144" spans="5:7" ht="15" customHeight="1">
      <c r="E1144" s="40"/>
      <c r="F1144" s="53"/>
      <c r="G1144" s="53"/>
    </row>
    <row r="1145" spans="5:7" ht="15" customHeight="1">
      <c r="E1145" s="40"/>
      <c r="F1145" s="53"/>
      <c r="G1145" s="53"/>
    </row>
    <row r="1146" spans="5:7" ht="15" customHeight="1">
      <c r="E1146" s="40"/>
      <c r="F1146" s="53"/>
      <c r="G1146" s="53"/>
    </row>
    <row r="1147" spans="5:7" ht="15" customHeight="1">
      <c r="E1147" s="40"/>
      <c r="F1147" s="53"/>
      <c r="G1147" s="53"/>
    </row>
    <row r="1148" spans="5:7" ht="15" customHeight="1">
      <c r="E1148" s="40"/>
      <c r="F1148" s="53"/>
      <c r="G1148" s="53"/>
    </row>
    <row r="1149" spans="5:7" ht="15" customHeight="1">
      <c r="E1149" s="40"/>
      <c r="F1149" s="53"/>
      <c r="G1149" s="53"/>
    </row>
    <row r="1150" spans="5:7" ht="15" customHeight="1">
      <c r="E1150" s="40"/>
      <c r="F1150" s="53"/>
      <c r="G1150" s="53"/>
    </row>
    <row r="1151" spans="5:7" ht="15" customHeight="1">
      <c r="E1151" s="40"/>
      <c r="F1151" s="53"/>
      <c r="G1151" s="53"/>
    </row>
    <row r="1152" spans="5:7" ht="15" customHeight="1">
      <c r="E1152" s="40"/>
      <c r="F1152" s="53"/>
      <c r="G1152" s="53"/>
    </row>
    <row r="1153" spans="5:7" ht="15" customHeight="1">
      <c r="E1153" s="40"/>
      <c r="F1153" s="53"/>
      <c r="G1153" s="53"/>
    </row>
    <row r="1154" spans="5:7" ht="15" customHeight="1">
      <c r="E1154" s="40"/>
      <c r="F1154" s="53"/>
      <c r="G1154" s="53"/>
    </row>
    <row r="1155" spans="5:7" ht="15" customHeight="1">
      <c r="E1155" s="40"/>
      <c r="F1155" s="53"/>
      <c r="G1155" s="53"/>
    </row>
    <row r="1156" spans="5:7" ht="15" customHeight="1">
      <c r="E1156" s="40"/>
      <c r="F1156" s="53"/>
      <c r="G1156" s="53"/>
    </row>
    <row r="1157" spans="5:7" ht="15" customHeight="1">
      <c r="E1157" s="40"/>
      <c r="F1157" s="53"/>
      <c r="G1157" s="53"/>
    </row>
    <row r="1158" spans="5:7" ht="15" customHeight="1">
      <c r="E1158" s="40"/>
      <c r="F1158" s="53"/>
      <c r="G1158" s="53"/>
    </row>
    <row r="1159" spans="5:7" ht="15" customHeight="1">
      <c r="E1159" s="40"/>
      <c r="F1159" s="53"/>
      <c r="G1159" s="53"/>
    </row>
    <row r="1160" spans="5:7" ht="15" customHeight="1">
      <c r="E1160" s="40"/>
      <c r="F1160" s="53"/>
      <c r="G1160" s="53"/>
    </row>
    <row r="1161" spans="5:7" ht="15" customHeight="1">
      <c r="E1161" s="40"/>
      <c r="F1161" s="53"/>
      <c r="G1161" s="53"/>
    </row>
    <row r="1162" spans="5:7" ht="15" customHeight="1">
      <c r="E1162" s="40"/>
      <c r="F1162" s="53"/>
      <c r="G1162" s="53"/>
    </row>
    <row r="1163" spans="5:7" ht="15" customHeight="1">
      <c r="E1163" s="40"/>
      <c r="F1163" s="53"/>
      <c r="G1163" s="53"/>
    </row>
    <row r="1164" spans="5:7" ht="15" customHeight="1">
      <c r="E1164" s="40"/>
      <c r="F1164" s="53"/>
      <c r="G1164" s="53"/>
    </row>
  </sheetData>
  <mergeCells count="193">
    <mergeCell ref="A23:G23"/>
    <mergeCell ref="A26:G26"/>
    <mergeCell ref="A27:G31"/>
    <mergeCell ref="E468:G468"/>
    <mergeCell ref="A617:B617"/>
    <mergeCell ref="A515:C515"/>
    <mergeCell ref="E515:G515"/>
    <mergeCell ref="A618:B618"/>
    <mergeCell ref="A568:C568"/>
    <mergeCell ref="E617:F617"/>
    <mergeCell ref="A506:B506"/>
    <mergeCell ref="A507:B507"/>
    <mergeCell ref="A508:C508"/>
    <mergeCell ref="A511:B511"/>
    <mergeCell ref="A512:B512"/>
    <mergeCell ref="A513:G513"/>
    <mergeCell ref="A470:B470"/>
    <mergeCell ref="A471:B471"/>
    <mergeCell ref="A472:C472"/>
    <mergeCell ref="A493:B493"/>
    <mergeCell ref="E616:F616"/>
    <mergeCell ref="B11:F11"/>
    <mergeCell ref="B13:F13"/>
    <mergeCell ref="B15:D15"/>
    <mergeCell ref="B17:D17"/>
    <mergeCell ref="B19:D19"/>
    <mergeCell ref="A2:G3"/>
    <mergeCell ref="A4:G4"/>
    <mergeCell ref="A5:G5"/>
    <mergeCell ref="A6:G6"/>
    <mergeCell ref="A7:G7"/>
    <mergeCell ref="A8:G8"/>
    <mergeCell ref="A67:C67"/>
    <mergeCell ref="A75:B75"/>
    <mergeCell ref="A76:B76"/>
    <mergeCell ref="A77:C77"/>
    <mergeCell ref="A86:G86"/>
    <mergeCell ref="A87:C87"/>
    <mergeCell ref="E87:G87"/>
    <mergeCell ref="A32:G32"/>
    <mergeCell ref="A33:G33"/>
    <mergeCell ref="A34:C34"/>
    <mergeCell ref="E34:G34"/>
    <mergeCell ref="A65:B65"/>
    <mergeCell ref="A66:B66"/>
    <mergeCell ref="A192:G192"/>
    <mergeCell ref="A193:C193"/>
    <mergeCell ref="E193:G193"/>
    <mergeCell ref="E204:F204"/>
    <mergeCell ref="E205:F205"/>
    <mergeCell ref="E206:G206"/>
    <mergeCell ref="A139:G139"/>
    <mergeCell ref="A140:C140"/>
    <mergeCell ref="E140:G140"/>
    <mergeCell ref="A165:B165"/>
    <mergeCell ref="A166:B166"/>
    <mergeCell ref="A167:C167"/>
    <mergeCell ref="E229:G229"/>
    <mergeCell ref="A246:B246"/>
    <mergeCell ref="A247:B247"/>
    <mergeCell ref="A248:G248"/>
    <mergeCell ref="A249:C249"/>
    <mergeCell ref="E249:G249"/>
    <mergeCell ref="A214:B214"/>
    <mergeCell ref="A215:B215"/>
    <mergeCell ref="A216:C216"/>
    <mergeCell ref="E225:F225"/>
    <mergeCell ref="E226:F226"/>
    <mergeCell ref="E228:G228"/>
    <mergeCell ref="E292:F292"/>
    <mergeCell ref="E293:F293"/>
    <mergeCell ref="E294:G294"/>
    <mergeCell ref="E297:F297"/>
    <mergeCell ref="E298:F298"/>
    <mergeCell ref="A301:G301"/>
    <mergeCell ref="E257:F257"/>
    <mergeCell ref="E258:F258"/>
    <mergeCell ref="E259:G259"/>
    <mergeCell ref="E279:F279"/>
    <mergeCell ref="E280:F280"/>
    <mergeCell ref="E281:G281"/>
    <mergeCell ref="A307:C307"/>
    <mergeCell ref="E307:G307"/>
    <mergeCell ref="E310:F310"/>
    <mergeCell ref="A311:B311"/>
    <mergeCell ref="E311:F311"/>
    <mergeCell ref="A312:B312"/>
    <mergeCell ref="E312:G312"/>
    <mergeCell ref="A302:C302"/>
    <mergeCell ref="E302:G302"/>
    <mergeCell ref="A305:B305"/>
    <mergeCell ref="E305:F305"/>
    <mergeCell ref="A306:B306"/>
    <mergeCell ref="E306:F306"/>
    <mergeCell ref="A325:C325"/>
    <mergeCell ref="A329:B329"/>
    <mergeCell ref="A330:B330"/>
    <mergeCell ref="A331:C331"/>
    <mergeCell ref="A335:B335"/>
    <mergeCell ref="A336:B336"/>
    <mergeCell ref="A313:C313"/>
    <mergeCell ref="A317:B317"/>
    <mergeCell ref="A318:B318"/>
    <mergeCell ref="A319:C319"/>
    <mergeCell ref="A323:B323"/>
    <mergeCell ref="A324:B324"/>
    <mergeCell ref="A355:C355"/>
    <mergeCell ref="E355:G355"/>
    <mergeCell ref="A358:B358"/>
    <mergeCell ref="A359:B359"/>
    <mergeCell ref="A360:C360"/>
    <mergeCell ref="A363:B363"/>
    <mergeCell ref="A337:C337"/>
    <mergeCell ref="A347:B347"/>
    <mergeCell ref="A348:B348"/>
    <mergeCell ref="E350:F350"/>
    <mergeCell ref="E351:F351"/>
    <mergeCell ref="A354:G354"/>
    <mergeCell ref="A349:C349"/>
    <mergeCell ref="A352:B352"/>
    <mergeCell ref="A353:B353"/>
    <mergeCell ref="A369:B369"/>
    <mergeCell ref="A370:C370"/>
    <mergeCell ref="E371:F371"/>
    <mergeCell ref="E372:F372"/>
    <mergeCell ref="E373:G373"/>
    <mergeCell ref="A374:B374"/>
    <mergeCell ref="A364:B364"/>
    <mergeCell ref="A365:C365"/>
    <mergeCell ref="E366:F366"/>
    <mergeCell ref="E367:F367"/>
    <mergeCell ref="A368:B368"/>
    <mergeCell ref="E368:G368"/>
    <mergeCell ref="A382:B382"/>
    <mergeCell ref="A383:C383"/>
    <mergeCell ref="A387:B387"/>
    <mergeCell ref="A388:B388"/>
    <mergeCell ref="A389:C389"/>
    <mergeCell ref="E389:F389"/>
    <mergeCell ref="A375:B375"/>
    <mergeCell ref="A376:C376"/>
    <mergeCell ref="E377:F377"/>
    <mergeCell ref="E378:F378"/>
    <mergeCell ref="E379:G379"/>
    <mergeCell ref="A381:B381"/>
    <mergeCell ref="A398:B398"/>
    <mergeCell ref="A399:C399"/>
    <mergeCell ref="A404:B404"/>
    <mergeCell ref="A405:B405"/>
    <mergeCell ref="A407:G407"/>
    <mergeCell ref="A408:C408"/>
    <mergeCell ref="E408:G408"/>
    <mergeCell ref="E390:F390"/>
    <mergeCell ref="A392:B392"/>
    <mergeCell ref="E392:G392"/>
    <mergeCell ref="A393:B393"/>
    <mergeCell ref="A394:C394"/>
    <mergeCell ref="A397:B397"/>
    <mergeCell ref="A461:C461"/>
    <mergeCell ref="E461:G461"/>
    <mergeCell ref="E464:F464"/>
    <mergeCell ref="E465:F465"/>
    <mergeCell ref="E467:G467"/>
    <mergeCell ref="A439:B439"/>
    <mergeCell ref="A440:B440"/>
    <mergeCell ref="A441:C441"/>
    <mergeCell ref="E455:F455"/>
    <mergeCell ref="A460:G460"/>
    <mergeCell ref="E454:F454"/>
    <mergeCell ref="E466:G466"/>
    <mergeCell ref="A726:C727"/>
    <mergeCell ref="M751:O751"/>
    <mergeCell ref="A636:B636"/>
    <mergeCell ref="A637:B637"/>
    <mergeCell ref="A638:C638"/>
    <mergeCell ref="A673:C673"/>
    <mergeCell ref="E673:G673"/>
    <mergeCell ref="A494:B494"/>
    <mergeCell ref="A495:C495"/>
    <mergeCell ref="A619:G619"/>
    <mergeCell ref="A620:C620"/>
    <mergeCell ref="E620:G620"/>
    <mergeCell ref="A514:C514"/>
    <mergeCell ref="E514:G514"/>
    <mergeCell ref="A566:G566"/>
    <mergeCell ref="A567:C567"/>
    <mergeCell ref="E567:G567"/>
    <mergeCell ref="E621:G621"/>
    <mergeCell ref="A639:C639"/>
    <mergeCell ref="E689:F689"/>
    <mergeCell ref="E690:F690"/>
    <mergeCell ref="A674:C674"/>
    <mergeCell ref="E674:G674"/>
  </mergeCells>
  <printOptions horizontalCentered="1"/>
  <pageMargins left="0.25" right="0.25" top="0.5" bottom="0.5" header="0.25" footer="0.25"/>
  <pageSetup orientation="portrait" r:id="rId1"/>
  <headerFooter differentFirst="1">
    <oddHeader>&amp;C&amp;"Arial Narrow,Bold"&amp;10MEADOWRIDGE, INC. AVAILABILITY - ANNUALS&amp;R&amp;"Arial Narrow,Bold"&amp;10Printed: &amp;D</oddHeader>
    <oddFooter>&amp;R&amp;"Arial Narrow,Bold"&amp;10&amp;P</oddFooter>
  </headerFooter>
  <rowBreaks count="14" manualBreakCount="14">
    <brk id="32" max="16383" man="1"/>
    <brk id="85" max="16383" man="1"/>
    <brk id="138" max="16383" man="1"/>
    <brk id="191" max="16383" man="1"/>
    <brk id="247" max="16383" man="1"/>
    <brk id="300" max="16383" man="1"/>
    <brk id="353" max="16383" man="1"/>
    <brk id="406" max="16383" man="1"/>
    <brk id="459" max="16383" man="1"/>
    <brk id="512" max="16383" man="1"/>
    <brk id="565" max="16383" man="1"/>
    <brk id="618" max="16383" man="1"/>
    <brk id="671" max="16383" man="1"/>
    <brk id="7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Annuals</vt:lpstr>
      <vt:lpstr>Annuals!Print_Area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</dc:creator>
  <cp:lastModifiedBy>Lindsay</cp:lastModifiedBy>
  <cp:lastPrinted>2015-04-18T14:59:12Z</cp:lastPrinted>
  <dcterms:created xsi:type="dcterms:W3CDTF">2015-04-04T12:20:08Z</dcterms:created>
  <dcterms:modified xsi:type="dcterms:W3CDTF">2015-04-18T14:59:21Z</dcterms:modified>
</cp:coreProperties>
</file>